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C:\Users\Korisnik\Desktop\2024 GODINA\27. prvi rebalans 24\"/>
    </mc:Choice>
  </mc:AlternateContent>
  <xr:revisionPtr revIDLastSave="0" documentId="13_ncr:1_{6B1994C2-7DCE-4EE1-B168-09BE1DAB6CC2}" xr6:coauthVersionLast="47" xr6:coauthVersionMax="47" xr10:uidLastSave="{00000000-0000-0000-0000-000000000000}"/>
  <bookViews>
    <workbookView xWindow="-108" yWindow="-108" windowWidth="23256" windowHeight="12456" activeTab="4" xr2:uid="{00000000-000D-0000-FFFF-FFFF00000000}"/>
  </bookViews>
  <sheets>
    <sheet name="SAŽETAK" sheetId="10" r:id="rId1"/>
    <sheet name=" Račun prihoda i rashoda" sheetId="3" r:id="rId2"/>
    <sheet name="Prihodi i rashodi po izvorima" sheetId="8" r:id="rId3"/>
    <sheet name="Rashodi prema funkcijskoj kl" sheetId="5" r:id="rId4"/>
    <sheet name="POSEBNI DIO" sheetId="7" r:id="rId5"/>
    <sheet name="List2" sheetId="2" r:id="rId6"/>
    <sheet name="List1 (2)" sheetId="12" r:id="rId7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3" i="7" l="1"/>
  <c r="E92" i="7" s="1"/>
  <c r="E91" i="7" s="1"/>
  <c r="F93" i="7"/>
  <c r="F92" i="7" s="1"/>
  <c r="F91" i="7" s="1"/>
  <c r="G29" i="3"/>
  <c r="F29" i="3"/>
  <c r="E29" i="3"/>
  <c r="G10" i="7"/>
  <c r="F10" i="7"/>
  <c r="E10" i="7"/>
  <c r="G100" i="7"/>
  <c r="F100" i="7"/>
  <c r="E100" i="7"/>
  <c r="G93" i="7"/>
  <c r="G80" i="7"/>
  <c r="G79" i="7" s="1"/>
  <c r="G78" i="7" s="1"/>
  <c r="F80" i="7"/>
  <c r="F79" i="7" s="1"/>
  <c r="F78" i="7" s="1"/>
  <c r="E80" i="7"/>
  <c r="E79" i="7" s="1"/>
  <c r="E78" i="7" s="1"/>
  <c r="G74" i="7"/>
  <c r="G73" i="7" s="1"/>
  <c r="F74" i="7"/>
  <c r="F73" i="7" s="1"/>
  <c r="E74" i="7"/>
  <c r="G42" i="7"/>
  <c r="G41" i="7" s="1"/>
  <c r="F42" i="7"/>
  <c r="F41" i="7" s="1"/>
  <c r="E42" i="7"/>
  <c r="E41" i="7" s="1"/>
  <c r="B21" i="8"/>
  <c r="C21" i="8"/>
  <c r="D21" i="8"/>
  <c r="B15" i="8"/>
  <c r="E78" i="3"/>
  <c r="E76" i="3" s="1"/>
  <c r="E66" i="3"/>
  <c r="G11" i="3"/>
  <c r="F11" i="3"/>
  <c r="F10" i="3" s="1"/>
  <c r="E11" i="3"/>
  <c r="E10" i="3" s="1"/>
  <c r="B11" i="8"/>
  <c r="B13" i="8"/>
  <c r="B22" i="8"/>
  <c r="B24" i="8"/>
  <c r="B26" i="8"/>
  <c r="F28" i="10"/>
  <c r="G48" i="7"/>
  <c r="F48" i="7"/>
  <c r="E48" i="7"/>
  <c r="G56" i="7"/>
  <c r="F56" i="7"/>
  <c r="E56" i="7"/>
  <c r="E73" i="7"/>
  <c r="G37" i="7"/>
  <c r="F37" i="7"/>
  <c r="E37" i="7"/>
  <c r="G16" i="7"/>
  <c r="F16" i="7"/>
  <c r="E16" i="7"/>
  <c r="G10" i="3"/>
  <c r="E35" i="3"/>
  <c r="E37" i="3"/>
  <c r="E39" i="3"/>
  <c r="E46" i="3"/>
  <c r="G50" i="3"/>
  <c r="E50" i="3"/>
  <c r="E56" i="3"/>
  <c r="G92" i="7" l="1"/>
  <c r="G91" i="7" s="1"/>
  <c r="E47" i="7"/>
  <c r="E42" i="3"/>
  <c r="F42" i="3"/>
  <c r="E31" i="3"/>
  <c r="G42" i="3"/>
  <c r="F31" i="3"/>
  <c r="G31" i="3"/>
  <c r="D10" i="8"/>
  <c r="C10" i="8"/>
  <c r="B10" i="8"/>
  <c r="F47" i="7"/>
  <c r="F46" i="7" s="1"/>
  <c r="F40" i="7" s="1"/>
  <c r="G47" i="7"/>
  <c r="G46" i="7" s="1"/>
  <c r="G40" i="7" s="1"/>
  <c r="E9" i="7"/>
  <c r="E8" i="7" s="1"/>
  <c r="E7" i="7" s="1"/>
  <c r="G9" i="7"/>
  <c r="G8" i="7" s="1"/>
  <c r="G7" i="7" s="1"/>
  <c r="F9" i="7"/>
  <c r="F8" i="7" s="1"/>
  <c r="F7" i="7" s="1"/>
  <c r="E46" i="7"/>
  <c r="E40" i="7" s="1"/>
  <c r="H21" i="10"/>
  <c r="G21" i="10"/>
  <c r="F21" i="10"/>
  <c r="F30" i="3" l="1"/>
  <c r="E30" i="3"/>
  <c r="G30" i="3"/>
  <c r="E6" i="7"/>
  <c r="G6" i="7"/>
  <c r="F6" i="7"/>
  <c r="F14" i="10"/>
  <c r="H14" i="10"/>
  <c r="H28" i="10" s="1"/>
  <c r="G14" i="10"/>
  <c r="G28" i="10" s="1"/>
</calcChain>
</file>

<file path=xl/sharedStrings.xml><?xml version="1.0" encoding="utf-8"?>
<sst xmlns="http://schemas.openxmlformats.org/spreadsheetml/2006/main" count="277" uniqueCount="160">
  <si>
    <t>PRIHODI UKUPNO</t>
  </si>
  <si>
    <t>RASHODI UKUPNO</t>
  </si>
  <si>
    <t>NETO FINANCIRANJE</t>
  </si>
  <si>
    <t>Naziv prihoda</t>
  </si>
  <si>
    <t xml:space="preserve">A. RAČUN PRIHODA I RASHODA </t>
  </si>
  <si>
    <t>Razred</t>
  </si>
  <si>
    <t>Skupina</t>
  </si>
  <si>
    <t>Prihodi poslovanja</t>
  </si>
  <si>
    <t>Naziv rashoda</t>
  </si>
  <si>
    <t>Rashodi poslovanja</t>
  </si>
  <si>
    <t>Rashodi za zaposlene</t>
  </si>
  <si>
    <t>Rashodi za nabavu nefinancijske imovine</t>
  </si>
  <si>
    <t>RASHODI PREMA FUNKCIJSKOJ KLASIFIKACIJI</t>
  </si>
  <si>
    <t>UKUPNI RASHODI</t>
  </si>
  <si>
    <t>II. POSEBNI DIO</t>
  </si>
  <si>
    <t>I. OPĆI DIO</t>
  </si>
  <si>
    <t>Šifra</t>
  </si>
  <si>
    <t xml:space="preserve">Naziv </t>
  </si>
  <si>
    <t>Materijalni rashodi</t>
  </si>
  <si>
    <t>A) SAŽETAK RAČUNA PRIHODA I RASHODA</t>
  </si>
  <si>
    <t>B) SAŽETAK RAČUNA FINANCIRANJA</t>
  </si>
  <si>
    <t>Pomoći iz inozemstva i od subjekata unutar općeg proračuna</t>
  </si>
  <si>
    <t>Prihodi iz nadležnog proračuna i od HZZO-a temeljem ugovornih obveza</t>
  </si>
  <si>
    <t>Rashodi za nabavu proizvedene dugotrajne imovine</t>
  </si>
  <si>
    <t>Plan za 2024.</t>
  </si>
  <si>
    <t>EUR</t>
  </si>
  <si>
    <t>6 PRIHODI POSLOVANJA</t>
  </si>
  <si>
    <t>7 PRIHODI OD PRODAJE NEFINANCIJSKE IMOVINE</t>
  </si>
  <si>
    <t>3 RASHODI  POSLOVANJA</t>
  </si>
  <si>
    <t>4 RASHODI ZA NABAVU NEFINANCIJSKE IMOVINE</t>
  </si>
  <si>
    <t>8 PRIMICI OD FINANCIJSKE IMOVINE I ZADUŽIVANJA</t>
  </si>
  <si>
    <t>5 IZDACI ZA FINANCIJSKU IMOVINU I OTPLATE ZAJMOVA</t>
  </si>
  <si>
    <t>Proračun za 2024.</t>
  </si>
  <si>
    <t>Brojčana oznaka i naziv</t>
  </si>
  <si>
    <t>1 Opći prihodi i primici</t>
  </si>
  <si>
    <t>RAZLIKA - VIŠAK / MANJAK</t>
  </si>
  <si>
    <t xml:space="preserve">C) PRENESENI VIŠAK ILI PRENESENI MANJAK </t>
  </si>
  <si>
    <t>PRIJENOS VIŠKA / MANJKA IZ PRETHODNE(IH) GODINE</t>
  </si>
  <si>
    <t>PRIJENOS VIŠKA / MANJKA U SLJEDEĆE RAZDOBLJE</t>
  </si>
  <si>
    <t>VIŠAK / MANJAK + NETO FINANCIRANJE + PRIJENOS VIŠKA / MANJKA IZ PRETHODNE(IH) GODINE - PRIJENOS VIŠKA / MANJKA U SLJEDEĆE RAZDOBLJE</t>
  </si>
  <si>
    <t xml:space="preserve">  12 Opći prihodi i primici-pr.kor.</t>
  </si>
  <si>
    <t>2 Vlastiti prihodi</t>
  </si>
  <si>
    <t xml:space="preserve">  22 Vlastiti prihodi-pr.kor. </t>
  </si>
  <si>
    <t xml:space="preserve">  43 Pomoći-pr.kor.</t>
  </si>
  <si>
    <t>PRIHODI PREMA EKONOMSKOJ KLASIFIKACIJI</t>
  </si>
  <si>
    <t>RASHODI PREMA EKONOMSKOJ KLASIFIKACIJI</t>
  </si>
  <si>
    <t>PRIHODI PREMA IZVORIMA FINANCIRANJA</t>
  </si>
  <si>
    <t>RASHODI PREMA IZVORIMA FINANCIRANJA</t>
  </si>
  <si>
    <t>03 Javni red i sigurnost</t>
  </si>
  <si>
    <t>032 Usluge protupožarne zaštite</t>
  </si>
  <si>
    <t>08 Rekreacija, kultura i religija</t>
  </si>
  <si>
    <t>082 Službe kulture</t>
  </si>
  <si>
    <t>09 Obrazovanje</t>
  </si>
  <si>
    <t>091 Predškolsko i osnovno obrazovanje</t>
  </si>
  <si>
    <t>Prihodi od prodaje proizvoda i robe te pružanih usluga i prihodi od donacija</t>
  </si>
  <si>
    <t>Financijski rashodi</t>
  </si>
  <si>
    <t>Aktivnost: A500701, Djelatnost JVP-e-zakonski standard</t>
  </si>
  <si>
    <t xml:space="preserve">Izvor financiranja: 12, Opći prihodi i primici </t>
  </si>
  <si>
    <t>Zaštita od požara i javni red i sigurnost</t>
  </si>
  <si>
    <t>PROGRAM: 5007</t>
  </si>
  <si>
    <t>Djelatnost JVP-e-zakonski standard</t>
  </si>
  <si>
    <t>Opći prihodi i primici</t>
  </si>
  <si>
    <t>Plaće (Bruto)</t>
  </si>
  <si>
    <t>Ostali rashodi za zaposlene</t>
  </si>
  <si>
    <t>Doprinosi na plaće</t>
  </si>
  <si>
    <t>Naknade troškova zaposlenima</t>
  </si>
  <si>
    <t>Rashodi za materijale i energiju</t>
  </si>
  <si>
    <t>Rashodi za usluge</t>
  </si>
  <si>
    <t>Ostali nespomenuti rashodi posl.</t>
  </si>
  <si>
    <t>Ostali financijski rashodi</t>
  </si>
  <si>
    <t>Djelatnost JVP-e-iznad zakonskg standarda</t>
  </si>
  <si>
    <t>Izvor financiranja: 22, Vlastiti prihodi</t>
  </si>
  <si>
    <t>Vlastiti prihodi</t>
  </si>
  <si>
    <t>Naknada troškova zaposlenima</t>
  </si>
  <si>
    <t>Rashodi za nabavu nefinan. imov.</t>
  </si>
  <si>
    <t>Rashodi za nab. proiz. dug. imov.</t>
  </si>
  <si>
    <t>Postrojenje i oprema</t>
  </si>
  <si>
    <t>Izvor financiranja: 43, Pomoći</t>
  </si>
  <si>
    <t>Pomoći</t>
  </si>
  <si>
    <t>Izvor financiranja: 91, Višak prihoda</t>
  </si>
  <si>
    <t>Višak prihoda</t>
  </si>
  <si>
    <t>Plaće(Bruto)</t>
  </si>
  <si>
    <t>Naknada troškova za zaposle.</t>
  </si>
  <si>
    <t>Rashodi za materijal i energiju</t>
  </si>
  <si>
    <t>Ostali nespomenuti rashodi po.</t>
  </si>
  <si>
    <t>Pomoć proračunskim korisnicima iz proračuna koji im nije nadležan</t>
  </si>
  <si>
    <t>Tekuće pomoći prorač. Korisnicima iz pror. koji im nije nadležan</t>
  </si>
  <si>
    <t>Prihodi od pruženih usluga</t>
  </si>
  <si>
    <t>Prihodi iz nadležnog pror. za financiranje rashoda poslovanja</t>
  </si>
  <si>
    <t>Plaće za redovni rad</t>
  </si>
  <si>
    <t>Dop. za mir. osig.-benific.</t>
  </si>
  <si>
    <t>Dop. za obvezno zdr. osig.</t>
  </si>
  <si>
    <t>Službena putovanja</t>
  </si>
  <si>
    <t>Naknada za prijevoz, za rad n.</t>
  </si>
  <si>
    <t>Stručno usavršavanje zaposl.</t>
  </si>
  <si>
    <t>Uredski mat. i ostali mat. rash.</t>
  </si>
  <si>
    <t>Energija</t>
  </si>
  <si>
    <t>Mater. i djel. za tek i inv. održ.</t>
  </si>
  <si>
    <t>Sitni inventar i auto gume</t>
  </si>
  <si>
    <t>Službena rad. i zaš. odj. i ob.</t>
  </si>
  <si>
    <t>Usluge telefona, pošte i prij.</t>
  </si>
  <si>
    <t>Usluge tekućeg i invest. održ.</t>
  </si>
  <si>
    <t>Usluge promidžbe i informira.</t>
  </si>
  <si>
    <t>Komunalne usluge</t>
  </si>
  <si>
    <t>Zakupnine i najamnine</t>
  </si>
  <si>
    <t>Zdrastvene i veterinarske usl.</t>
  </si>
  <si>
    <t>Intelektualno i osobne usluge</t>
  </si>
  <si>
    <t>Računalne usluge</t>
  </si>
  <si>
    <t>Ostale usluge</t>
  </si>
  <si>
    <t>Premije osiguranja</t>
  </si>
  <si>
    <t>Reprezentacija</t>
  </si>
  <si>
    <t>Pristojbe i naknade</t>
  </si>
  <si>
    <t>Bankarske usluge i usl. pl. pro.</t>
  </si>
  <si>
    <t>Uredska oprema i namještaj</t>
  </si>
  <si>
    <t>Oprema za održavanje i zaš.</t>
  </si>
  <si>
    <t>Plaće za redovan rad</t>
  </si>
  <si>
    <t>Doprinosi za mir. osig.-benificirani</t>
  </si>
  <si>
    <t>Doprinosi za ob. zdrastveno osig.</t>
  </si>
  <si>
    <t>Naknada za prijev. i rad na ter.</t>
  </si>
  <si>
    <t>Uredski mater. i ost. mater. rash.</t>
  </si>
  <si>
    <t>Mat. i dijelovi za tek. i invest. održ.</t>
  </si>
  <si>
    <t>Službena, radna i zaštit. odj. i ob.</t>
  </si>
  <si>
    <t>Usluge telefona, pošte i prijev.</t>
  </si>
  <si>
    <t>Usluge tek. i invest. održ.</t>
  </si>
  <si>
    <t>Uslege promidžbe i informiranja</t>
  </si>
  <si>
    <t>Bankarske usl. i usl. platnog prom.</t>
  </si>
  <si>
    <t>Stručno usavršavanje zaposlenika</t>
  </si>
  <si>
    <t>Usluge tekućeg i invest. održavanja</t>
  </si>
  <si>
    <t>Usluge promidžbe i informiranja</t>
  </si>
  <si>
    <t>Intelektualne i osobne usluge</t>
  </si>
  <si>
    <t>Oprema za održavanje i zaštitu</t>
  </si>
  <si>
    <t>Naknade za prijevoz, rad na ter..</t>
  </si>
  <si>
    <t>1. IZMJENE I DOPUNE FINANCIJSKOG PLANA JAVNE VATROGASNE POSTROJBE GRADA KRAPINE
ZA 2024.GODINU</t>
  </si>
  <si>
    <t xml:space="preserve">Povećanje/smanjenje
</t>
  </si>
  <si>
    <t xml:space="preserve">Povećanje/smanjenje </t>
  </si>
  <si>
    <t xml:space="preserve">1. IZMJENE I DOPUNE FINANCIJSKOG PLANA JAVNE VATROGASNE POSTROJBE GRADA KRAPINE ZA 2024.  
</t>
  </si>
  <si>
    <t>PRIJEDLOG-1. IZMJENE I DOPUNE FINANCIJSKOG PLANA JAVNE VATROGASNE POSTROJBE GRADA KRAPINE 
ZA 2024.</t>
  </si>
  <si>
    <t>Povećanje/smanjenje 
za 2025.</t>
  </si>
  <si>
    <t>Novi plan 2024.(1.izmjene i dopune) 
za 2026.</t>
  </si>
  <si>
    <t xml:space="preserve">Povećanje/smanjenje 
</t>
  </si>
  <si>
    <t>Novi plan 2024. (1.izmjene i dopune)</t>
  </si>
  <si>
    <t xml:space="preserve">PRIJEDLOG- 1. DOPUNE 1.IZMJENE FINANCIJSKOG PLANA JAVNE VATROGASNE POSTROJBE GRADA KRAPINE ZA 2024. 
ZA 2024. </t>
  </si>
  <si>
    <t>Povećanje/smanjenje</t>
  </si>
  <si>
    <t xml:space="preserve">Novi plan 2024. (1.izmjene i dopune) </t>
  </si>
  <si>
    <t xml:space="preserve">PRIJEDLOG-1.IZMJENE I DOPUNE FINANCIJSKOG PLANA JAVNE VATROGASNE POSTROJBE GRADA KRAPINE 
ZA 2024. </t>
  </si>
  <si>
    <t>Novi plan 2024. (1. izmjene i dopune)</t>
  </si>
  <si>
    <t>Materijal i dijel. za tek. i inv. održ.</t>
  </si>
  <si>
    <t xml:space="preserve">Novi plan 2024(1.izmjene i dopune)
</t>
  </si>
  <si>
    <t>Izvor</t>
  </si>
  <si>
    <t xml:space="preserve">Pomoći </t>
  </si>
  <si>
    <t>Novi plan 2024.(1.izmjene i dopune)</t>
  </si>
  <si>
    <t>3 Pomoći</t>
  </si>
  <si>
    <t>4 Višak prihoda</t>
  </si>
  <si>
    <t>91 Višak prihoda</t>
  </si>
  <si>
    <t>Materijali i dij. za tek. i inv. održ.</t>
  </si>
  <si>
    <t>URBROJ: 2140-41-24-1</t>
  </si>
  <si>
    <t>KLASA:  400-02/24-01/01</t>
  </si>
  <si>
    <t>Krapina, 11.lipnja 2024.</t>
  </si>
  <si>
    <t>ZAPOVJEDNIK</t>
  </si>
  <si>
    <t>Daniel Pelin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</si>
</sst>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2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i/>
      <sz val="9"/>
      <color indexed="8"/>
      <name val="Arial"/>
      <family val="2"/>
      <charset val="238"/>
    </font>
    <font>
      <sz val="9"/>
      <color theme="1"/>
      <name val="Arial"/>
      <family val="2"/>
      <charset val="238"/>
    </font>
    <font>
      <b/>
      <sz val="10"/>
      <color theme="1"/>
      <name val="Calibri"/>
      <family val="2"/>
      <charset val="238"/>
      <scheme val="minor"/>
    </font>
    <font>
      <b/>
      <sz val="12"/>
      <name val="Arial"/>
      <family val="2"/>
      <charset val="238"/>
    </font>
    <font>
      <sz val="12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i/>
      <sz val="10"/>
      <color indexed="8"/>
      <name val="Arial"/>
      <family val="2"/>
      <charset val="238"/>
    </font>
    <font>
      <b/>
      <sz val="10"/>
      <color rgb="FFFF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12">
    <xf numFmtId="0" fontId="0" fillId="0" borderId="0" xfId="0"/>
    <xf numFmtId="0" fontId="2" fillId="0" borderId="0" xfId="0" applyFont="1" applyAlignment="1">
      <alignment horizontal="left" wrapText="1"/>
    </xf>
    <xf numFmtId="0" fontId="4" fillId="0" borderId="0" xfId="0" applyFont="1" applyAlignment="1">
      <alignment wrapText="1"/>
    </xf>
    <xf numFmtId="0" fontId="6" fillId="2" borderId="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3" fontId="3" fillId="2" borderId="3" xfId="0" applyNumberFormat="1" applyFont="1" applyFill="1" applyBorder="1" applyAlignment="1">
      <alignment horizontal="right"/>
    </xf>
    <xf numFmtId="0" fontId="9" fillId="2" borderId="3" xfId="0" applyFont="1" applyFill="1" applyBorder="1" applyAlignment="1">
      <alignment horizontal="left" vertical="center" wrapText="1"/>
    </xf>
    <xf numFmtId="0" fontId="7" fillId="2" borderId="3" xfId="0" quotePrefix="1" applyFont="1" applyFill="1" applyBorder="1" applyAlignment="1">
      <alignment horizontal="left" vertical="center"/>
    </xf>
    <xf numFmtId="0" fontId="8" fillId="2" borderId="3" xfId="0" quotePrefix="1" applyFont="1" applyFill="1" applyBorder="1" applyAlignment="1">
      <alignment horizontal="left" vertical="center"/>
    </xf>
    <xf numFmtId="0" fontId="9" fillId="2" borderId="3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left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2" fillId="0" borderId="0" xfId="0" quotePrefix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/>
    <xf numFmtId="0" fontId="9" fillId="2" borderId="3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6" fillId="0" borderId="1" xfId="0" quotePrefix="1" applyFont="1" applyBorder="1" applyAlignment="1">
      <alignment horizontal="left" wrapText="1"/>
    </xf>
    <xf numFmtId="0" fontId="6" fillId="0" borderId="2" xfId="0" quotePrefix="1" applyFont="1" applyBorder="1" applyAlignment="1">
      <alignment horizontal="left" wrapText="1"/>
    </xf>
    <xf numFmtId="0" fontId="6" fillId="0" borderId="2" xfId="0" quotePrefix="1" applyFont="1" applyBorder="1" applyAlignment="1">
      <alignment horizontal="center" wrapText="1"/>
    </xf>
    <xf numFmtId="0" fontId="6" fillId="0" borderId="2" xfId="0" quotePrefix="1" applyFont="1" applyBorder="1" applyAlignment="1">
      <alignment horizontal="left"/>
    </xf>
    <xf numFmtId="3" fontId="6" fillId="3" borderId="3" xfId="0" applyNumberFormat="1" applyFont="1" applyFill="1" applyBorder="1" applyAlignment="1">
      <alignment horizontal="right"/>
    </xf>
    <xf numFmtId="3" fontId="6" fillId="0" borderId="3" xfId="0" applyNumberFormat="1" applyFont="1" applyBorder="1" applyAlignment="1">
      <alignment horizontal="right"/>
    </xf>
    <xf numFmtId="0" fontId="15" fillId="0" borderId="5" xfId="0" applyFont="1" applyBorder="1" applyAlignment="1">
      <alignment horizontal="right" vertical="center"/>
    </xf>
    <xf numFmtId="0" fontId="9" fillId="3" borderId="1" xfId="0" applyFont="1" applyFill="1" applyBorder="1" applyAlignment="1">
      <alignment horizontal="left" vertical="center"/>
    </xf>
    <xf numFmtId="0" fontId="6" fillId="0" borderId="4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11" fillId="0" borderId="0" xfId="0" applyFont="1" applyAlignment="1">
      <alignment wrapText="1"/>
    </xf>
    <xf numFmtId="0" fontId="7" fillId="3" borderId="2" xfId="0" applyFont="1" applyFill="1" applyBorder="1" applyAlignment="1">
      <alignment vertical="center"/>
    </xf>
    <xf numFmtId="3" fontId="6" fillId="0" borderId="3" xfId="0" applyNumberFormat="1" applyFont="1" applyBorder="1" applyAlignment="1">
      <alignment horizontal="right" wrapText="1"/>
    </xf>
    <xf numFmtId="3" fontId="9" fillId="3" borderId="1" xfId="0" quotePrefix="1" applyNumberFormat="1" applyFont="1" applyFill="1" applyBorder="1" applyAlignment="1">
      <alignment horizontal="right"/>
    </xf>
    <xf numFmtId="3" fontId="9" fillId="3" borderId="3" xfId="0" quotePrefix="1" applyNumberFormat="1" applyFont="1" applyFill="1" applyBorder="1" applyAlignment="1">
      <alignment horizontal="right"/>
    </xf>
    <xf numFmtId="0" fontId="16" fillId="0" borderId="0" xfId="0" applyFont="1" applyAlignment="1">
      <alignment horizontal="center" vertical="center" wrapText="1"/>
    </xf>
    <xf numFmtId="0" fontId="17" fillId="0" borderId="0" xfId="0" applyFont="1" applyAlignment="1">
      <alignment wrapText="1"/>
    </xf>
    <xf numFmtId="0" fontId="18" fillId="2" borderId="0" xfId="0" applyFont="1" applyFill="1"/>
    <xf numFmtId="3" fontId="7" fillId="2" borderId="3" xfId="0" applyNumberFormat="1" applyFont="1" applyFill="1" applyBorder="1" applyAlignment="1">
      <alignment horizontal="right"/>
    </xf>
    <xf numFmtId="0" fontId="8" fillId="2" borderId="3" xfId="0" quotePrefix="1" applyFont="1" applyFill="1" applyBorder="1" applyAlignment="1">
      <alignment horizontal="left" vertical="center" wrapText="1"/>
    </xf>
    <xf numFmtId="3" fontId="7" fillId="2" borderId="3" xfId="0" applyNumberFormat="1" applyFont="1" applyFill="1" applyBorder="1" applyAlignment="1">
      <alignment horizontal="right" wrapText="1"/>
    </xf>
    <xf numFmtId="0" fontId="8" fillId="2" borderId="3" xfId="0" applyFont="1" applyFill="1" applyBorder="1" applyAlignment="1">
      <alignment horizontal="left" vertical="center" wrapText="1"/>
    </xf>
    <xf numFmtId="3" fontId="6" fillId="3" borderId="3" xfId="0" applyNumberFormat="1" applyFont="1" applyFill="1" applyBorder="1" applyAlignment="1">
      <alignment horizontal="center"/>
    </xf>
    <xf numFmtId="3" fontId="6" fillId="0" borderId="3" xfId="0" applyNumberFormat="1" applyFont="1" applyBorder="1" applyAlignment="1">
      <alignment horizontal="center"/>
    </xf>
    <xf numFmtId="3" fontId="6" fillId="0" borderId="3" xfId="0" applyNumberFormat="1" applyFont="1" applyBorder="1" applyAlignment="1">
      <alignment horizontal="center" wrapText="1"/>
    </xf>
    <xf numFmtId="3" fontId="9" fillId="4" borderId="1" xfId="0" quotePrefix="1" applyNumberFormat="1" applyFont="1" applyFill="1" applyBorder="1" applyAlignment="1">
      <alignment horizontal="center"/>
    </xf>
    <xf numFmtId="3" fontId="9" fillId="4" borderId="3" xfId="0" applyNumberFormat="1" applyFont="1" applyFill="1" applyBorder="1" applyAlignment="1">
      <alignment horizontal="center" wrapText="1"/>
    </xf>
    <xf numFmtId="3" fontId="6" fillId="0" borderId="3" xfId="0" applyNumberFormat="1" applyFont="1" applyBorder="1" applyAlignment="1">
      <alignment horizontal="center" vertical="center" wrapText="1"/>
    </xf>
    <xf numFmtId="3" fontId="3" fillId="2" borderId="3" xfId="0" applyNumberFormat="1" applyFont="1" applyFill="1" applyBorder="1" applyAlignment="1">
      <alignment horizontal="center"/>
    </xf>
    <xf numFmtId="3" fontId="3" fillId="2" borderId="3" xfId="0" applyNumberFormat="1" applyFont="1" applyFill="1" applyBorder="1" applyAlignment="1">
      <alignment horizontal="center" wrapText="1"/>
    </xf>
    <xf numFmtId="3" fontId="6" fillId="2" borderId="3" xfId="0" applyNumberFormat="1" applyFont="1" applyFill="1" applyBorder="1" applyAlignment="1">
      <alignment horizontal="center"/>
    </xf>
    <xf numFmtId="3" fontId="7" fillId="2" borderId="3" xfId="0" applyNumberFormat="1" applyFont="1" applyFill="1" applyBorder="1" applyAlignment="1">
      <alignment horizontal="center"/>
    </xf>
    <xf numFmtId="3" fontId="9" fillId="2" borderId="3" xfId="0" applyNumberFormat="1" applyFont="1" applyFill="1" applyBorder="1" applyAlignment="1">
      <alignment horizontal="center" vertical="center" wrapText="1"/>
    </xf>
    <xf numFmtId="3" fontId="9" fillId="2" borderId="3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left" vertical="center" wrapText="1" indent="1"/>
    </xf>
    <xf numFmtId="0" fontId="3" fillId="2" borderId="2" xfId="0" applyFont="1" applyFill="1" applyBorder="1" applyAlignment="1">
      <alignment horizontal="left" vertical="center" wrapText="1" indent="1"/>
    </xf>
    <xf numFmtId="0" fontId="3" fillId="2" borderId="4" xfId="0" applyFont="1" applyFill="1" applyBorder="1" applyAlignment="1">
      <alignment horizontal="left" vertical="center" wrapText="1" indent="1"/>
    </xf>
    <xf numFmtId="0" fontId="19" fillId="2" borderId="4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 indent="1"/>
    </xf>
    <xf numFmtId="0" fontId="6" fillId="2" borderId="2" xfId="0" applyFont="1" applyFill="1" applyBorder="1" applyAlignment="1">
      <alignment horizontal="left" vertical="center" wrapText="1" indent="1"/>
    </xf>
    <xf numFmtId="0" fontId="6" fillId="2" borderId="4" xfId="0" applyFont="1" applyFill="1" applyBorder="1" applyAlignment="1">
      <alignment horizontal="left" vertical="center" wrapText="1" indent="1"/>
    </xf>
    <xf numFmtId="3" fontId="6" fillId="2" borderId="3" xfId="0" applyNumberFormat="1" applyFont="1" applyFill="1" applyBorder="1" applyAlignment="1">
      <alignment horizontal="center" wrapText="1"/>
    </xf>
    <xf numFmtId="0" fontId="1" fillId="0" borderId="0" xfId="0" applyFont="1"/>
    <xf numFmtId="0" fontId="9" fillId="2" borderId="3" xfId="0" quotePrefix="1" applyFont="1" applyFill="1" applyBorder="1" applyAlignment="1">
      <alignment horizontal="left" vertical="center"/>
    </xf>
    <xf numFmtId="0" fontId="0" fillId="0" borderId="3" xfId="0" applyBorder="1"/>
    <xf numFmtId="0" fontId="7" fillId="2" borderId="3" xfId="0" applyFont="1" applyFill="1" applyBorder="1" applyAlignment="1">
      <alignment horizontal="left" vertical="center"/>
    </xf>
    <xf numFmtId="3" fontId="0" fillId="0" borderId="3" xfId="0" applyNumberFormat="1" applyBorder="1" applyAlignment="1">
      <alignment horizontal="center"/>
    </xf>
    <xf numFmtId="0" fontId="20" fillId="2" borderId="3" xfId="0" quotePrefix="1" applyFont="1" applyFill="1" applyBorder="1" applyAlignment="1">
      <alignment horizontal="left" vertical="center"/>
    </xf>
    <xf numFmtId="0" fontId="0" fillId="0" borderId="3" xfId="0" applyBorder="1" applyAlignment="1">
      <alignment horizontal="center"/>
    </xf>
    <xf numFmtId="3" fontId="9" fillId="3" borderId="1" xfId="0" quotePrefix="1" applyNumberFormat="1" applyFont="1" applyFill="1" applyBorder="1" applyAlignment="1">
      <alignment horizontal="center"/>
    </xf>
    <xf numFmtId="3" fontId="9" fillId="3" borderId="3" xfId="0" quotePrefix="1" applyNumberFormat="1" applyFont="1" applyFill="1" applyBorder="1" applyAlignment="1">
      <alignment horizontal="center"/>
    </xf>
    <xf numFmtId="164" fontId="3" fillId="2" borderId="3" xfId="0" applyNumberFormat="1" applyFont="1" applyFill="1" applyBorder="1" applyAlignment="1">
      <alignment horizontal="center"/>
    </xf>
    <xf numFmtId="0" fontId="7" fillId="2" borderId="3" xfId="0" applyFont="1" applyFill="1" applyBorder="1" applyAlignment="1">
      <alignment vertical="center" wrapText="1"/>
    </xf>
    <xf numFmtId="0" fontId="13" fillId="0" borderId="0" xfId="0" applyFont="1" applyAlignment="1">
      <alignment wrapText="1"/>
    </xf>
    <xf numFmtId="0" fontId="14" fillId="0" borderId="0" xfId="0" applyFont="1" applyAlignment="1">
      <alignment wrapText="1"/>
    </xf>
    <xf numFmtId="0" fontId="9" fillId="3" borderId="1" xfId="0" quotePrefix="1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11" fillId="0" borderId="0" xfId="0" applyFont="1" applyAlignment="1">
      <alignment wrapText="1"/>
    </xf>
    <xf numFmtId="0" fontId="9" fillId="4" borderId="1" xfId="0" applyFont="1" applyFill="1" applyBorder="1" applyAlignment="1">
      <alignment horizontal="left" vertical="center" wrapText="1"/>
    </xf>
    <xf numFmtId="0" fontId="9" fillId="4" borderId="2" xfId="0" applyFont="1" applyFill="1" applyBorder="1" applyAlignment="1">
      <alignment horizontal="left" vertical="center" wrapText="1"/>
    </xf>
    <xf numFmtId="0" fontId="9" fillId="4" borderId="4" xfId="0" applyFont="1" applyFill="1" applyBorder="1" applyAlignment="1">
      <alignment horizontal="left" vertical="center" wrapText="1"/>
    </xf>
    <xf numFmtId="0" fontId="9" fillId="3" borderId="1" xfId="0" applyFont="1" applyFill="1" applyBorder="1" applyAlignment="1">
      <alignment horizontal="left" vertical="center" wrapText="1"/>
    </xf>
    <xf numFmtId="0" fontId="9" fillId="3" borderId="2" xfId="0" applyFont="1" applyFill="1" applyBorder="1" applyAlignment="1">
      <alignment horizontal="left" vertical="center" wrapText="1"/>
    </xf>
    <xf numFmtId="0" fontId="9" fillId="3" borderId="4" xfId="0" applyFont="1" applyFill="1" applyBorder="1" applyAlignment="1">
      <alignment horizontal="left" vertical="center" wrapText="1"/>
    </xf>
    <xf numFmtId="0" fontId="9" fillId="0" borderId="1" xfId="0" quotePrefix="1" applyFont="1" applyBorder="1" applyAlignment="1">
      <alignment horizontal="left" vertical="center"/>
    </xf>
    <xf numFmtId="0" fontId="7" fillId="0" borderId="2" xfId="0" applyFont="1" applyBorder="1" applyAlignment="1">
      <alignment vertical="center"/>
    </xf>
    <xf numFmtId="0" fontId="10" fillId="0" borderId="0" xfId="0" applyFont="1" applyAlignment="1">
      <alignment vertical="center" wrapText="1"/>
    </xf>
    <xf numFmtId="0" fontId="7" fillId="3" borderId="2" xfId="0" applyFont="1" applyFill="1" applyBorder="1" applyAlignment="1">
      <alignment vertical="center"/>
    </xf>
    <xf numFmtId="0" fontId="9" fillId="0" borderId="1" xfId="0" applyFont="1" applyBorder="1" applyAlignment="1">
      <alignment horizontal="left" vertical="center" wrapText="1"/>
    </xf>
    <xf numFmtId="0" fontId="7" fillId="0" borderId="2" xfId="0" applyFont="1" applyBorder="1" applyAlignment="1">
      <alignment vertical="center" wrapText="1"/>
    </xf>
    <xf numFmtId="0" fontId="9" fillId="0" borderId="1" xfId="0" quotePrefix="1" applyFont="1" applyBorder="1" applyAlignment="1">
      <alignment horizontal="left" vertical="center" wrapText="1"/>
    </xf>
    <xf numFmtId="0" fontId="11" fillId="0" borderId="0" xfId="0" applyFont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 indent="1"/>
    </xf>
    <xf numFmtId="0" fontId="6" fillId="2" borderId="2" xfId="0" applyFont="1" applyFill="1" applyBorder="1" applyAlignment="1">
      <alignment horizontal="left" vertical="center" wrapText="1" indent="1"/>
    </xf>
    <xf numFmtId="0" fontId="6" fillId="2" borderId="4" xfId="0" applyFont="1" applyFill="1" applyBorder="1" applyAlignment="1">
      <alignment horizontal="left" vertical="center" wrapText="1" indent="1"/>
    </xf>
    <xf numFmtId="0" fontId="19" fillId="2" borderId="1" xfId="0" applyFont="1" applyFill="1" applyBorder="1" applyAlignment="1">
      <alignment horizontal="left" vertical="center" wrapText="1"/>
    </xf>
    <xf numFmtId="0" fontId="19" fillId="2" borderId="2" xfId="0" applyFont="1" applyFill="1" applyBorder="1" applyAlignment="1">
      <alignment horizontal="left" vertical="center" wrapText="1"/>
    </xf>
    <xf numFmtId="0" fontId="19" fillId="2" borderId="4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0" fontId="12" fillId="4" borderId="4" xfId="0" applyFont="1" applyFill="1" applyBorder="1" applyAlignment="1">
      <alignment horizontal="center" vertical="center" wrapText="1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32"/>
  <sheetViews>
    <sheetView topLeftCell="A19" workbookViewId="0">
      <selection activeCell="G11" sqref="G11"/>
    </sheetView>
  </sheetViews>
  <sheetFormatPr defaultRowHeight="14.4" x14ac:dyDescent="0.3"/>
  <cols>
    <col min="5" max="8" width="25.33203125" customWidth="1"/>
  </cols>
  <sheetData>
    <row r="1" spans="1:8" ht="42" customHeight="1" x14ac:dyDescent="0.3">
      <c r="A1" s="84" t="s">
        <v>132</v>
      </c>
      <c r="B1" s="84"/>
      <c r="C1" s="84"/>
      <c r="D1" s="84"/>
      <c r="E1" s="84"/>
      <c r="F1" s="84"/>
      <c r="G1" s="84"/>
      <c r="H1" s="84"/>
    </row>
    <row r="2" spans="1:8" ht="17.399999999999999" x14ac:dyDescent="0.3">
      <c r="A2" s="4"/>
      <c r="B2" s="4"/>
      <c r="C2" s="4"/>
      <c r="D2" s="4"/>
      <c r="E2" s="4"/>
      <c r="F2" s="4"/>
      <c r="G2" s="4"/>
      <c r="H2" s="4"/>
    </row>
    <row r="3" spans="1:8" ht="15.6" x14ac:dyDescent="0.3">
      <c r="A3" s="84" t="s">
        <v>15</v>
      </c>
      <c r="B3" s="84"/>
      <c r="C3" s="84"/>
      <c r="D3" s="84"/>
      <c r="E3" s="84"/>
      <c r="F3" s="84"/>
      <c r="G3" s="94"/>
      <c r="H3" s="94"/>
    </row>
    <row r="4" spans="1:8" ht="17.399999999999999" x14ac:dyDescent="0.3">
      <c r="A4" s="4"/>
      <c r="B4" s="4"/>
      <c r="C4" s="4"/>
      <c r="D4" s="4"/>
      <c r="E4" s="4"/>
      <c r="F4" s="4"/>
      <c r="G4" s="5"/>
      <c r="H4" s="5"/>
    </row>
    <row r="5" spans="1:8" ht="15.6" x14ac:dyDescent="0.3">
      <c r="A5" s="84" t="s">
        <v>19</v>
      </c>
      <c r="B5" s="85"/>
      <c r="C5" s="85"/>
      <c r="D5" s="85"/>
      <c r="E5" s="85"/>
      <c r="F5" s="85"/>
      <c r="G5" s="85"/>
      <c r="H5" s="85"/>
    </row>
    <row r="6" spans="1:8" ht="17.399999999999999" x14ac:dyDescent="0.3">
      <c r="A6" s="1"/>
      <c r="B6" s="2"/>
      <c r="C6" s="2"/>
      <c r="D6" s="2"/>
      <c r="E6" s="6"/>
      <c r="F6" s="7"/>
      <c r="G6" s="7"/>
      <c r="H6" s="28" t="s">
        <v>25</v>
      </c>
    </row>
    <row r="7" spans="1:8" ht="36.6" customHeight="1" x14ac:dyDescent="0.3">
      <c r="A7" s="22"/>
      <c r="B7" s="23"/>
      <c r="C7" s="23"/>
      <c r="D7" s="24"/>
      <c r="E7" s="25"/>
      <c r="F7" s="3" t="s">
        <v>24</v>
      </c>
      <c r="G7" s="3" t="s">
        <v>133</v>
      </c>
      <c r="H7" s="3" t="s">
        <v>147</v>
      </c>
    </row>
    <row r="8" spans="1:8" x14ac:dyDescent="0.3">
      <c r="A8" s="89" t="s">
        <v>0</v>
      </c>
      <c r="B8" s="83"/>
      <c r="C8" s="83"/>
      <c r="D8" s="83"/>
      <c r="E8" s="95"/>
      <c r="F8" s="47">
        <v>692942</v>
      </c>
      <c r="G8" s="47">
        <v>406911</v>
      </c>
      <c r="H8" s="47">
        <v>1099853</v>
      </c>
    </row>
    <row r="9" spans="1:8" x14ac:dyDescent="0.3">
      <c r="A9" s="96" t="s">
        <v>26</v>
      </c>
      <c r="B9" s="97"/>
      <c r="C9" s="97"/>
      <c r="D9" s="97"/>
      <c r="E9" s="93"/>
      <c r="F9" s="48">
        <v>692942</v>
      </c>
      <c r="G9" s="48">
        <v>406911</v>
      </c>
      <c r="H9" s="48">
        <v>1099853</v>
      </c>
    </row>
    <row r="10" spans="1:8" x14ac:dyDescent="0.3">
      <c r="A10" s="92" t="s">
        <v>27</v>
      </c>
      <c r="B10" s="93"/>
      <c r="C10" s="93"/>
      <c r="D10" s="93"/>
      <c r="E10" s="93"/>
      <c r="F10" s="48">
        <v>0</v>
      </c>
      <c r="G10" s="48">
        <v>0</v>
      </c>
      <c r="H10" s="48">
        <v>0</v>
      </c>
    </row>
    <row r="11" spans="1:8" x14ac:dyDescent="0.3">
      <c r="A11" s="29" t="s">
        <v>1</v>
      </c>
      <c r="B11" s="36"/>
      <c r="C11" s="36"/>
      <c r="D11" s="36"/>
      <c r="E11" s="36"/>
      <c r="F11" s="47">
        <v>764753</v>
      </c>
      <c r="G11" s="47">
        <v>440807</v>
      </c>
      <c r="H11" s="47">
        <v>1205560</v>
      </c>
    </row>
    <row r="12" spans="1:8" x14ac:dyDescent="0.3">
      <c r="A12" s="98" t="s">
        <v>28</v>
      </c>
      <c r="B12" s="97"/>
      <c r="C12" s="97"/>
      <c r="D12" s="97"/>
      <c r="E12" s="97"/>
      <c r="F12" s="48">
        <v>761753</v>
      </c>
      <c r="G12" s="48">
        <v>437256.12</v>
      </c>
      <c r="H12" s="49">
        <v>1199009.1200000001</v>
      </c>
    </row>
    <row r="13" spans="1:8" x14ac:dyDescent="0.3">
      <c r="A13" s="92" t="s">
        <v>29</v>
      </c>
      <c r="B13" s="93"/>
      <c r="C13" s="93"/>
      <c r="D13" s="93"/>
      <c r="E13" s="93"/>
      <c r="F13" s="48">
        <v>3000</v>
      </c>
      <c r="G13" s="48">
        <v>3550.88</v>
      </c>
      <c r="H13" s="49">
        <v>6550.88</v>
      </c>
    </row>
    <row r="14" spans="1:8" x14ac:dyDescent="0.3">
      <c r="A14" s="82" t="s">
        <v>35</v>
      </c>
      <c r="B14" s="83"/>
      <c r="C14" s="83"/>
      <c r="D14" s="83"/>
      <c r="E14" s="83"/>
      <c r="F14" s="47">
        <f t="shared" ref="F14:H14" si="0">F8-F11</f>
        <v>-71811</v>
      </c>
      <c r="G14" s="47">
        <f t="shared" si="0"/>
        <v>-33896</v>
      </c>
      <c r="H14" s="47">
        <f t="shared" si="0"/>
        <v>-105707</v>
      </c>
    </row>
    <row r="15" spans="1:8" ht="17.399999999999999" x14ac:dyDescent="0.3">
      <c r="A15" s="4"/>
      <c r="B15" s="17"/>
      <c r="C15" s="17"/>
      <c r="D15" s="17"/>
      <c r="E15" s="17"/>
      <c r="F15" s="18"/>
      <c r="G15" s="18"/>
      <c r="H15" s="18"/>
    </row>
    <row r="16" spans="1:8" ht="15.6" x14ac:dyDescent="0.3">
      <c r="A16" s="84" t="s">
        <v>20</v>
      </c>
      <c r="B16" s="85"/>
      <c r="C16" s="85"/>
      <c r="D16" s="85"/>
      <c r="E16" s="85"/>
      <c r="F16" s="85"/>
      <c r="G16" s="85"/>
      <c r="H16" s="85"/>
    </row>
    <row r="17" spans="1:8" ht="17.399999999999999" x14ac:dyDescent="0.3">
      <c r="A17" s="4"/>
      <c r="B17" s="17"/>
      <c r="C17" s="17"/>
      <c r="D17" s="17"/>
      <c r="E17" s="17"/>
      <c r="F17" s="18"/>
      <c r="G17" s="18"/>
      <c r="H17" s="18"/>
    </row>
    <row r="18" spans="1:8" ht="26.4" x14ac:dyDescent="0.3">
      <c r="A18" s="22"/>
      <c r="B18" s="23"/>
      <c r="C18" s="23"/>
      <c r="D18" s="24"/>
      <c r="E18" s="25"/>
      <c r="F18" s="3" t="s">
        <v>32</v>
      </c>
      <c r="G18" s="3" t="s">
        <v>133</v>
      </c>
      <c r="H18" s="3" t="s">
        <v>140</v>
      </c>
    </row>
    <row r="19" spans="1:8" x14ac:dyDescent="0.3">
      <c r="A19" s="92" t="s">
        <v>30</v>
      </c>
      <c r="B19" s="93"/>
      <c r="C19" s="93"/>
      <c r="D19" s="93"/>
      <c r="E19" s="93"/>
      <c r="F19" s="27"/>
      <c r="G19" s="27"/>
      <c r="H19" s="37"/>
    </row>
    <row r="20" spans="1:8" x14ac:dyDescent="0.3">
      <c r="A20" s="92" t="s">
        <v>31</v>
      </c>
      <c r="B20" s="93"/>
      <c r="C20" s="93"/>
      <c r="D20" s="93"/>
      <c r="E20" s="93"/>
      <c r="F20" s="27"/>
      <c r="G20" s="27"/>
      <c r="H20" s="37"/>
    </row>
    <row r="21" spans="1:8" x14ac:dyDescent="0.3">
      <c r="A21" s="82" t="s">
        <v>2</v>
      </c>
      <c r="B21" s="83"/>
      <c r="C21" s="83"/>
      <c r="D21" s="83"/>
      <c r="E21" s="83"/>
      <c r="F21" s="47">
        <f t="shared" ref="F21:H21" si="1">F19-F20</f>
        <v>0</v>
      </c>
      <c r="G21" s="26">
        <f t="shared" si="1"/>
        <v>0</v>
      </c>
      <c r="H21" s="26">
        <f t="shared" si="1"/>
        <v>0</v>
      </c>
    </row>
    <row r="22" spans="1:8" ht="17.399999999999999" x14ac:dyDescent="0.3">
      <c r="A22" s="16"/>
      <c r="B22" s="17"/>
      <c r="C22" s="17"/>
      <c r="D22" s="17"/>
      <c r="E22" s="17"/>
      <c r="F22" s="18"/>
      <c r="G22" s="18"/>
      <c r="H22" s="18"/>
    </row>
    <row r="23" spans="1:8" ht="15.6" x14ac:dyDescent="0.3">
      <c r="A23" s="84" t="s">
        <v>36</v>
      </c>
      <c r="B23" s="85"/>
      <c r="C23" s="85"/>
      <c r="D23" s="85"/>
      <c r="E23" s="85"/>
      <c r="F23" s="85"/>
      <c r="G23" s="85"/>
      <c r="H23" s="85"/>
    </row>
    <row r="24" spans="1:8" ht="15.6" x14ac:dyDescent="0.3">
      <c r="A24" s="34"/>
      <c r="B24" s="35"/>
      <c r="C24" s="35"/>
      <c r="D24" s="35"/>
      <c r="E24" s="35"/>
      <c r="F24" s="35"/>
      <c r="G24" s="35"/>
      <c r="H24" s="35"/>
    </row>
    <row r="25" spans="1:8" ht="26.4" x14ac:dyDescent="0.3">
      <c r="A25" s="22"/>
      <c r="B25" s="23"/>
      <c r="C25" s="23"/>
      <c r="D25" s="24"/>
      <c r="E25" s="25"/>
      <c r="F25" s="3" t="s">
        <v>24</v>
      </c>
      <c r="G25" s="3" t="s">
        <v>133</v>
      </c>
      <c r="H25" s="3" t="s">
        <v>140</v>
      </c>
    </row>
    <row r="26" spans="1:8" ht="15" customHeight="1" x14ac:dyDescent="0.3">
      <c r="A26" s="86" t="s">
        <v>37</v>
      </c>
      <c r="B26" s="87"/>
      <c r="C26" s="87"/>
      <c r="D26" s="87"/>
      <c r="E26" s="88"/>
      <c r="F26" s="50">
        <v>71811</v>
      </c>
      <c r="G26" s="50">
        <v>33896</v>
      </c>
      <c r="H26" s="51">
        <v>105707</v>
      </c>
    </row>
    <row r="27" spans="1:8" ht="15" customHeight="1" x14ac:dyDescent="0.3">
      <c r="A27" s="82" t="s">
        <v>38</v>
      </c>
      <c r="B27" s="83"/>
      <c r="C27" s="83"/>
      <c r="D27" s="83"/>
      <c r="E27" s="83"/>
      <c r="F27" s="38"/>
      <c r="G27" s="38"/>
      <c r="H27" s="39"/>
    </row>
    <row r="28" spans="1:8" ht="45" customHeight="1" x14ac:dyDescent="0.3">
      <c r="A28" s="89" t="s">
        <v>39</v>
      </c>
      <c r="B28" s="90"/>
      <c r="C28" s="90"/>
      <c r="D28" s="90"/>
      <c r="E28" s="91"/>
      <c r="F28" s="76">
        <f>F14+F21+F26-F27</f>
        <v>0</v>
      </c>
      <c r="G28" s="76">
        <f>G14+G21+G26-G27</f>
        <v>0</v>
      </c>
      <c r="H28" s="77">
        <f>H14+H21+H26-H27</f>
        <v>0</v>
      </c>
    </row>
    <row r="29" spans="1:8" ht="15.6" x14ac:dyDescent="0.3">
      <c r="A29" s="40"/>
      <c r="B29" s="41"/>
      <c r="C29" s="41"/>
      <c r="D29" s="41"/>
      <c r="E29" s="41"/>
      <c r="F29" s="41"/>
      <c r="G29" s="41"/>
      <c r="H29" s="41"/>
    </row>
    <row r="30" spans="1:8" ht="17.25" customHeight="1" x14ac:dyDescent="0.3"/>
    <row r="31" spans="1:8" x14ac:dyDescent="0.3">
      <c r="A31" s="80"/>
      <c r="B31" s="81"/>
      <c r="C31" s="81"/>
      <c r="D31" s="81"/>
      <c r="E31" s="81"/>
      <c r="F31" s="81"/>
      <c r="G31" s="81"/>
      <c r="H31" s="81"/>
    </row>
    <row r="32" spans="1:8" ht="9" customHeight="1" x14ac:dyDescent="0.3"/>
  </sheetData>
  <mergeCells count="18">
    <mergeCell ref="A20:E20"/>
    <mergeCell ref="A1:H1"/>
    <mergeCell ref="A3:H3"/>
    <mergeCell ref="A5:H5"/>
    <mergeCell ref="A8:E8"/>
    <mergeCell ref="A9:E9"/>
    <mergeCell ref="A10:E10"/>
    <mergeCell ref="A12:E12"/>
    <mergeCell ref="A13:E13"/>
    <mergeCell ref="A14:E14"/>
    <mergeCell ref="A16:H16"/>
    <mergeCell ref="A19:E19"/>
    <mergeCell ref="A31:H31"/>
    <mergeCell ref="A21:E21"/>
    <mergeCell ref="A23:H23"/>
    <mergeCell ref="A26:E26"/>
    <mergeCell ref="A27:E27"/>
    <mergeCell ref="A28:E28"/>
  </mergeCells>
  <pageMargins left="0.7" right="0.7" top="0.75" bottom="0.75" header="0.3" footer="0.3"/>
  <pageSetup paperSize="9" scale="6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80"/>
  <sheetViews>
    <sheetView topLeftCell="A31" workbookViewId="0">
      <selection activeCell="G30" sqref="G30"/>
    </sheetView>
  </sheetViews>
  <sheetFormatPr defaultRowHeight="14.4" x14ac:dyDescent="0.3"/>
  <cols>
    <col min="1" max="1" width="7.44140625" bestFit="1" customWidth="1"/>
    <col min="2" max="2" width="8.44140625" bestFit="1" customWidth="1"/>
    <col min="3" max="3" width="8.44140625" customWidth="1"/>
    <col min="4" max="4" width="25.33203125" customWidth="1"/>
    <col min="5" max="5" width="21.44140625" customWidth="1"/>
    <col min="6" max="6" width="20.6640625" customWidth="1"/>
    <col min="7" max="7" width="20" customWidth="1"/>
  </cols>
  <sheetData>
    <row r="1" spans="1:7" ht="42" customHeight="1" x14ac:dyDescent="0.3">
      <c r="A1" s="84" t="s">
        <v>135</v>
      </c>
      <c r="B1" s="84"/>
      <c r="C1" s="84"/>
      <c r="D1" s="84"/>
      <c r="E1" s="84"/>
      <c r="F1" s="84"/>
      <c r="G1" s="84"/>
    </row>
    <row r="2" spans="1:7" ht="18" customHeight="1" x14ac:dyDescent="0.3">
      <c r="A2" s="4"/>
      <c r="B2" s="4"/>
      <c r="C2" s="4"/>
      <c r="D2" s="4"/>
      <c r="E2" s="4"/>
      <c r="F2" s="4"/>
      <c r="G2" s="4"/>
    </row>
    <row r="3" spans="1:7" ht="15.75" customHeight="1" x14ac:dyDescent="0.3">
      <c r="A3" s="84" t="s">
        <v>15</v>
      </c>
      <c r="B3" s="84"/>
      <c r="C3" s="84"/>
      <c r="D3" s="84"/>
      <c r="E3" s="84"/>
      <c r="F3" s="84"/>
      <c r="G3" s="84"/>
    </row>
    <row r="4" spans="1:7" ht="17.399999999999999" x14ac:dyDescent="0.3">
      <c r="A4" s="4"/>
      <c r="B4" s="4"/>
      <c r="C4" s="4"/>
      <c r="D4" s="4"/>
      <c r="E4" s="4"/>
      <c r="F4" s="5"/>
      <c r="G4" s="5"/>
    </row>
    <row r="5" spans="1:7" ht="18" customHeight="1" x14ac:dyDescent="0.3">
      <c r="A5" s="84" t="s">
        <v>4</v>
      </c>
      <c r="B5" s="84"/>
      <c r="C5" s="84"/>
      <c r="D5" s="84"/>
      <c r="E5" s="84"/>
      <c r="F5" s="84"/>
      <c r="G5" s="84"/>
    </row>
    <row r="6" spans="1:7" ht="17.399999999999999" x14ac:dyDescent="0.3">
      <c r="A6" s="4"/>
      <c r="B6" s="4"/>
      <c r="C6" s="4"/>
      <c r="D6" s="4"/>
      <c r="E6" s="4"/>
      <c r="F6" s="5"/>
      <c r="G6" s="5"/>
    </row>
    <row r="7" spans="1:7" ht="15.75" customHeight="1" x14ac:dyDescent="0.3">
      <c r="A7" s="84" t="s">
        <v>44</v>
      </c>
      <c r="B7" s="84"/>
      <c r="C7" s="84"/>
      <c r="D7" s="84"/>
      <c r="E7" s="84"/>
      <c r="F7" s="84"/>
      <c r="G7" s="84"/>
    </row>
    <row r="8" spans="1:7" ht="17.399999999999999" x14ac:dyDescent="0.3">
      <c r="A8" s="4"/>
      <c r="B8" s="4"/>
      <c r="C8" s="4"/>
      <c r="D8" s="4"/>
      <c r="E8" s="4"/>
      <c r="F8" s="5"/>
      <c r="G8" s="5"/>
    </row>
    <row r="9" spans="1:7" ht="39.6" x14ac:dyDescent="0.3">
      <c r="A9" s="15" t="s">
        <v>5</v>
      </c>
      <c r="B9" s="14" t="s">
        <v>6</v>
      </c>
      <c r="C9" s="14" t="s">
        <v>148</v>
      </c>
      <c r="D9" s="14" t="s">
        <v>3</v>
      </c>
      <c r="E9" s="15" t="s">
        <v>24</v>
      </c>
      <c r="F9" s="15" t="s">
        <v>134</v>
      </c>
      <c r="G9" s="15" t="s">
        <v>150</v>
      </c>
    </row>
    <row r="10" spans="1:7" x14ac:dyDescent="0.3">
      <c r="A10" s="31"/>
      <c r="B10" s="32"/>
      <c r="C10" s="32"/>
      <c r="D10" s="30" t="s">
        <v>0</v>
      </c>
      <c r="E10" s="52">
        <f>SUM(E11)</f>
        <v>692942</v>
      </c>
      <c r="F10" s="52">
        <f>SUM(F11)</f>
        <v>406911</v>
      </c>
      <c r="G10" s="52">
        <f>SUM(G11)</f>
        <v>1099853</v>
      </c>
    </row>
    <row r="11" spans="1:7" ht="15.75" customHeight="1" x14ac:dyDescent="0.3">
      <c r="A11" s="9">
        <v>6</v>
      </c>
      <c r="B11" s="9"/>
      <c r="C11" s="9"/>
      <c r="D11" s="9" t="s">
        <v>7</v>
      </c>
      <c r="E11" s="55">
        <f>SUM(E12+E16+E20)</f>
        <v>692942</v>
      </c>
      <c r="F11" s="55">
        <f>SUM(F12+F16+F20)</f>
        <v>406911</v>
      </c>
      <c r="G11" s="55">
        <f>SUM(G12+G16+G20)</f>
        <v>1099853</v>
      </c>
    </row>
    <row r="12" spans="1:7" ht="39.6" x14ac:dyDescent="0.3">
      <c r="A12" s="9"/>
      <c r="B12" s="9">
        <v>63</v>
      </c>
      <c r="C12" s="9"/>
      <c r="D12" s="9" t="s">
        <v>21</v>
      </c>
      <c r="E12" s="55">
        <v>21235</v>
      </c>
      <c r="F12" s="55">
        <v>18765</v>
      </c>
      <c r="G12" s="55">
        <v>40000</v>
      </c>
    </row>
    <row r="13" spans="1:7" x14ac:dyDescent="0.3">
      <c r="A13" s="9"/>
      <c r="B13" s="9"/>
      <c r="C13" s="13">
        <v>43</v>
      </c>
      <c r="D13" s="13" t="s">
        <v>149</v>
      </c>
      <c r="E13" s="53">
        <v>21235</v>
      </c>
      <c r="F13" s="53">
        <v>18765</v>
      </c>
      <c r="G13" s="53">
        <v>40000</v>
      </c>
    </row>
    <row r="14" spans="1:7" ht="39.6" x14ac:dyDescent="0.3">
      <c r="A14" s="9"/>
      <c r="B14" s="13">
        <v>636</v>
      </c>
      <c r="C14" s="13"/>
      <c r="D14" s="13" t="s">
        <v>85</v>
      </c>
      <c r="E14" s="53">
        <v>21235</v>
      </c>
      <c r="F14" s="53">
        <v>18765</v>
      </c>
      <c r="G14" s="53">
        <v>40000</v>
      </c>
    </row>
    <row r="15" spans="1:7" ht="39.6" x14ac:dyDescent="0.3">
      <c r="A15" s="9"/>
      <c r="B15" s="13">
        <v>6361</v>
      </c>
      <c r="C15" s="13"/>
      <c r="D15" s="13" t="s">
        <v>86</v>
      </c>
      <c r="E15" s="53">
        <v>21235</v>
      </c>
      <c r="F15" s="53">
        <v>18765</v>
      </c>
      <c r="G15" s="53">
        <v>40000</v>
      </c>
    </row>
    <row r="16" spans="1:7" ht="37.799999999999997" customHeight="1" x14ac:dyDescent="0.3">
      <c r="A16" s="10"/>
      <c r="B16" s="70">
        <v>66</v>
      </c>
      <c r="C16" s="70"/>
      <c r="D16" s="9" t="s">
        <v>54</v>
      </c>
      <c r="E16" s="55">
        <v>319330</v>
      </c>
      <c r="F16" s="55">
        <v>360000</v>
      </c>
      <c r="G16" s="55">
        <v>679330</v>
      </c>
    </row>
    <row r="17" spans="1:7" ht="15" customHeight="1" x14ac:dyDescent="0.3">
      <c r="A17" s="10"/>
      <c r="B17" s="70"/>
      <c r="C17" s="10">
        <v>22</v>
      </c>
      <c r="D17" s="13" t="s">
        <v>72</v>
      </c>
      <c r="E17" s="53">
        <v>319330</v>
      </c>
      <c r="F17" s="53">
        <v>360000</v>
      </c>
      <c r="G17" s="53">
        <v>679330</v>
      </c>
    </row>
    <row r="18" spans="1:7" ht="37.799999999999997" customHeight="1" x14ac:dyDescent="0.3">
      <c r="A18" s="10"/>
      <c r="B18" s="10">
        <v>661</v>
      </c>
      <c r="C18" s="10"/>
      <c r="D18" s="13" t="s">
        <v>54</v>
      </c>
      <c r="E18" s="53">
        <v>319330</v>
      </c>
      <c r="F18" s="78">
        <v>360</v>
      </c>
      <c r="G18" s="53">
        <v>679330</v>
      </c>
    </row>
    <row r="19" spans="1:7" ht="37.799999999999997" customHeight="1" x14ac:dyDescent="0.3">
      <c r="A19" s="10"/>
      <c r="B19" s="10">
        <v>6615</v>
      </c>
      <c r="C19" s="10"/>
      <c r="D19" s="13" t="s">
        <v>87</v>
      </c>
      <c r="E19" s="53">
        <v>319330</v>
      </c>
      <c r="F19" s="53">
        <v>360000</v>
      </c>
      <c r="G19" s="53">
        <v>679330</v>
      </c>
    </row>
    <row r="20" spans="1:7" ht="39.6" x14ac:dyDescent="0.3">
      <c r="A20" s="70"/>
      <c r="B20" s="70">
        <v>67</v>
      </c>
      <c r="C20" s="70"/>
      <c r="D20" s="9" t="s">
        <v>22</v>
      </c>
      <c r="E20" s="55">
        <v>352377</v>
      </c>
      <c r="F20" s="55">
        <v>28146</v>
      </c>
      <c r="G20" s="55">
        <v>380523</v>
      </c>
    </row>
    <row r="21" spans="1:7" x14ac:dyDescent="0.3">
      <c r="A21" s="70"/>
      <c r="B21" s="70"/>
      <c r="C21" s="70">
        <v>12</v>
      </c>
      <c r="D21" s="9" t="s">
        <v>61</v>
      </c>
      <c r="E21" s="55">
        <v>352377</v>
      </c>
      <c r="F21" s="55">
        <v>28146</v>
      </c>
      <c r="G21" s="55">
        <v>380523</v>
      </c>
    </row>
    <row r="22" spans="1:7" ht="39.6" x14ac:dyDescent="0.3">
      <c r="A22" s="10"/>
      <c r="B22" s="10">
        <v>671</v>
      </c>
      <c r="C22" s="10"/>
      <c r="D22" s="13" t="s">
        <v>88</v>
      </c>
      <c r="E22" s="53">
        <v>352377</v>
      </c>
      <c r="F22" s="53">
        <v>28146</v>
      </c>
      <c r="G22" s="53">
        <v>380523</v>
      </c>
    </row>
    <row r="23" spans="1:7" ht="39.6" x14ac:dyDescent="0.3">
      <c r="A23" s="10"/>
      <c r="B23" s="10">
        <v>6711</v>
      </c>
      <c r="C23" s="10"/>
      <c r="D23" s="13" t="s">
        <v>88</v>
      </c>
      <c r="E23" s="53">
        <v>352377</v>
      </c>
      <c r="F23" s="53">
        <v>28146</v>
      </c>
      <c r="G23" s="53">
        <v>380523</v>
      </c>
    </row>
    <row r="26" spans="1:7" ht="15.6" x14ac:dyDescent="0.3">
      <c r="A26" s="84" t="s">
        <v>45</v>
      </c>
      <c r="B26" s="99"/>
      <c r="C26" s="99"/>
      <c r="D26" s="99"/>
      <c r="E26" s="99"/>
      <c r="F26" s="99"/>
      <c r="G26" s="99"/>
    </row>
    <row r="27" spans="1:7" ht="17.399999999999999" x14ac:dyDescent="0.3">
      <c r="A27" s="4"/>
      <c r="B27" s="4"/>
      <c r="C27" s="4"/>
      <c r="D27" s="4"/>
      <c r="E27" s="4"/>
      <c r="F27" s="5"/>
      <c r="G27" s="5"/>
    </row>
    <row r="28" spans="1:7" ht="52.8" x14ac:dyDescent="0.3">
      <c r="A28" s="15" t="s">
        <v>5</v>
      </c>
      <c r="B28" s="14" t="s">
        <v>6</v>
      </c>
      <c r="C28" s="14" t="s">
        <v>148</v>
      </c>
      <c r="D28" s="14" t="s">
        <v>8</v>
      </c>
      <c r="E28" s="15" t="s">
        <v>24</v>
      </c>
      <c r="F28" s="15" t="s">
        <v>142</v>
      </c>
      <c r="G28" s="15" t="s">
        <v>147</v>
      </c>
    </row>
    <row r="29" spans="1:7" x14ac:dyDescent="0.3">
      <c r="A29" s="31"/>
      <c r="B29" s="32"/>
      <c r="C29" s="32"/>
      <c r="D29" s="30" t="s">
        <v>1</v>
      </c>
      <c r="E29" s="52">
        <f>SUM(E30)</f>
        <v>761753</v>
      </c>
      <c r="F29" s="52">
        <f>SUM(F30)</f>
        <v>437256.12</v>
      </c>
      <c r="G29" s="52">
        <f>SUM(G30)</f>
        <v>1199009.1200000001</v>
      </c>
    </row>
    <row r="30" spans="1:7" ht="15.75" customHeight="1" x14ac:dyDescent="0.3">
      <c r="A30" s="9">
        <v>3</v>
      </c>
      <c r="B30" s="9"/>
      <c r="C30" s="9"/>
      <c r="D30" s="9" t="s">
        <v>9</v>
      </c>
      <c r="E30" s="55">
        <f>SUM(E31+E42+E71)</f>
        <v>761753</v>
      </c>
      <c r="F30" s="55">
        <f>SUM(F31+F42+F71)</f>
        <v>437256.12</v>
      </c>
      <c r="G30" s="55">
        <f>SUM(G31+G42+G71)</f>
        <v>1199009.1200000001</v>
      </c>
    </row>
    <row r="31" spans="1:7" ht="15.75" customHeight="1" x14ac:dyDescent="0.3">
      <c r="A31" s="13"/>
      <c r="B31" s="13">
        <v>31</v>
      </c>
      <c r="C31" s="13"/>
      <c r="D31" s="13" t="s">
        <v>10</v>
      </c>
      <c r="E31" s="53">
        <f>SUM(E35+E37+E39)</f>
        <v>640585</v>
      </c>
      <c r="F31" s="53">
        <f>SUM(F35+F37+F39)</f>
        <v>329422.74</v>
      </c>
      <c r="G31" s="53">
        <f>SUM(G35+G37+G39)</f>
        <v>970007.74</v>
      </c>
    </row>
    <row r="32" spans="1:7" ht="15.75" customHeight="1" x14ac:dyDescent="0.3">
      <c r="A32" s="13"/>
      <c r="B32" s="13"/>
      <c r="C32" s="13">
        <v>12</v>
      </c>
      <c r="D32" s="13" t="s">
        <v>61</v>
      </c>
      <c r="E32" s="53">
        <v>320324</v>
      </c>
      <c r="F32" s="53">
        <v>28146</v>
      </c>
      <c r="G32" s="53">
        <v>348470</v>
      </c>
    </row>
    <row r="33" spans="1:7" ht="15.75" customHeight="1" x14ac:dyDescent="0.3">
      <c r="A33" s="13"/>
      <c r="B33" s="13"/>
      <c r="C33" s="13">
        <v>22</v>
      </c>
      <c r="D33" s="13" t="s">
        <v>72</v>
      </c>
      <c r="E33" s="53">
        <v>255011</v>
      </c>
      <c r="F33" s="53">
        <v>281449.12</v>
      </c>
      <c r="G33" s="53">
        <v>536460.12</v>
      </c>
    </row>
    <row r="34" spans="1:7" ht="15.75" customHeight="1" x14ac:dyDescent="0.3">
      <c r="A34" s="13"/>
      <c r="B34" s="13"/>
      <c r="C34" s="13">
        <v>91</v>
      </c>
      <c r="D34" s="13" t="s">
        <v>80</v>
      </c>
      <c r="E34" s="53">
        <v>65250</v>
      </c>
      <c r="F34" s="53">
        <v>19827.62</v>
      </c>
      <c r="G34" s="53">
        <v>85077.62</v>
      </c>
    </row>
    <row r="35" spans="1:7" ht="15.75" customHeight="1" x14ac:dyDescent="0.3">
      <c r="A35" s="9"/>
      <c r="B35" s="13">
        <v>311</v>
      </c>
      <c r="C35" s="13"/>
      <c r="D35" s="13" t="s">
        <v>81</v>
      </c>
      <c r="E35" s="53">
        <f>SUM(E36)</f>
        <v>504175</v>
      </c>
      <c r="F35" s="53">
        <v>170789.65</v>
      </c>
      <c r="G35" s="53">
        <v>674964.65</v>
      </c>
    </row>
    <row r="36" spans="1:7" ht="15.75" customHeight="1" x14ac:dyDescent="0.3">
      <c r="A36" s="9"/>
      <c r="B36" s="13">
        <v>3111</v>
      </c>
      <c r="C36" s="13"/>
      <c r="D36" s="13" t="s">
        <v>89</v>
      </c>
      <c r="E36" s="53">
        <v>504175</v>
      </c>
      <c r="F36" s="53">
        <v>170789.65</v>
      </c>
      <c r="G36" s="53">
        <v>674964.65</v>
      </c>
    </row>
    <row r="37" spans="1:7" ht="15.75" customHeight="1" x14ac:dyDescent="0.3">
      <c r="A37" s="9"/>
      <c r="B37" s="13">
        <v>312</v>
      </c>
      <c r="C37" s="13"/>
      <c r="D37" s="13" t="s">
        <v>63</v>
      </c>
      <c r="E37" s="53">
        <f>SUM(E38)</f>
        <v>20000</v>
      </c>
      <c r="F37" s="53">
        <v>81633.09</v>
      </c>
      <c r="G37" s="53">
        <v>101633.09</v>
      </c>
    </row>
    <row r="38" spans="1:7" ht="15.75" customHeight="1" x14ac:dyDescent="0.3">
      <c r="A38" s="9"/>
      <c r="B38" s="13">
        <v>3121</v>
      </c>
      <c r="C38" s="13"/>
      <c r="D38" s="13" t="s">
        <v>63</v>
      </c>
      <c r="E38" s="53">
        <v>20000</v>
      </c>
      <c r="F38" s="53">
        <v>81633.09</v>
      </c>
      <c r="G38" s="53">
        <v>101633.09</v>
      </c>
    </row>
    <row r="39" spans="1:7" ht="15.75" customHeight="1" x14ac:dyDescent="0.3">
      <c r="A39" s="9"/>
      <c r="B39" s="13">
        <v>313</v>
      </c>
      <c r="C39" s="13"/>
      <c r="D39" s="13" t="s">
        <v>64</v>
      </c>
      <c r="E39" s="53">
        <f>SUM(E40+E41)</f>
        <v>116410</v>
      </c>
      <c r="F39" s="53">
        <v>77000</v>
      </c>
      <c r="G39" s="53">
        <v>193410</v>
      </c>
    </row>
    <row r="40" spans="1:7" ht="15.75" customHeight="1" x14ac:dyDescent="0.3">
      <c r="A40" s="9"/>
      <c r="B40" s="13">
        <v>3131</v>
      </c>
      <c r="C40" s="13"/>
      <c r="D40" s="13" t="s">
        <v>90</v>
      </c>
      <c r="E40" s="53">
        <v>41132</v>
      </c>
      <c r="F40" s="53">
        <v>37000</v>
      </c>
      <c r="G40" s="53">
        <v>78132</v>
      </c>
    </row>
    <row r="41" spans="1:7" ht="15.75" customHeight="1" x14ac:dyDescent="0.3">
      <c r="A41" s="9"/>
      <c r="B41" s="13">
        <v>3132</v>
      </c>
      <c r="C41" s="13"/>
      <c r="D41" s="13" t="s">
        <v>91</v>
      </c>
      <c r="E41" s="53">
        <v>75278</v>
      </c>
      <c r="F41" s="53">
        <v>40000</v>
      </c>
      <c r="G41" s="53">
        <v>115278</v>
      </c>
    </row>
    <row r="42" spans="1:7" x14ac:dyDescent="0.3">
      <c r="A42" s="70"/>
      <c r="B42" s="70">
        <v>32</v>
      </c>
      <c r="C42" s="70"/>
      <c r="D42" s="70" t="s">
        <v>18</v>
      </c>
      <c r="E42" s="55">
        <f>SUM(E46+E50+E56+E66)</f>
        <v>120703</v>
      </c>
      <c r="F42" s="55">
        <f>SUM(F46+F50+F56+F66)</f>
        <v>107833.38</v>
      </c>
      <c r="G42" s="55">
        <f>SUM(G46+G50+G56+G66)</f>
        <v>228536.38</v>
      </c>
    </row>
    <row r="43" spans="1:7" x14ac:dyDescent="0.3">
      <c r="A43" s="10"/>
      <c r="B43" s="10"/>
      <c r="C43" s="10">
        <v>12</v>
      </c>
      <c r="D43" s="10" t="s">
        <v>61</v>
      </c>
      <c r="E43" s="53">
        <v>31588</v>
      </c>
      <c r="F43" s="53">
        <v>0</v>
      </c>
      <c r="G43" s="53">
        <v>31588</v>
      </c>
    </row>
    <row r="44" spans="1:7" x14ac:dyDescent="0.3">
      <c r="A44" s="10"/>
      <c r="B44" s="10"/>
      <c r="C44" s="10">
        <v>22</v>
      </c>
      <c r="D44" s="10" t="s">
        <v>72</v>
      </c>
      <c r="E44" s="53">
        <v>61319</v>
      </c>
      <c r="F44" s="53">
        <v>75000</v>
      </c>
      <c r="G44" s="53">
        <v>136319</v>
      </c>
    </row>
    <row r="45" spans="1:7" x14ac:dyDescent="0.3">
      <c r="A45" s="10"/>
      <c r="B45" s="10"/>
      <c r="C45" s="10">
        <v>43</v>
      </c>
      <c r="D45" s="10" t="s">
        <v>78</v>
      </c>
      <c r="E45" s="53">
        <v>21235</v>
      </c>
      <c r="F45" s="53">
        <v>18765</v>
      </c>
      <c r="G45" s="53">
        <v>40000</v>
      </c>
    </row>
    <row r="46" spans="1:7" x14ac:dyDescent="0.3">
      <c r="A46" s="70"/>
      <c r="B46" s="10">
        <v>321</v>
      </c>
      <c r="C46" s="10"/>
      <c r="D46" s="10" t="s">
        <v>82</v>
      </c>
      <c r="E46" s="53">
        <f>SUM(E47+E48+E49)</f>
        <v>16232</v>
      </c>
      <c r="F46" s="53">
        <v>6293</v>
      </c>
      <c r="G46" s="53">
        <v>22525</v>
      </c>
    </row>
    <row r="47" spans="1:7" x14ac:dyDescent="0.3">
      <c r="A47" s="70"/>
      <c r="B47" s="10">
        <v>3211</v>
      </c>
      <c r="C47" s="10"/>
      <c r="D47" s="10" t="s">
        <v>92</v>
      </c>
      <c r="E47" s="53">
        <v>2176</v>
      </c>
      <c r="F47" s="53">
        <v>0</v>
      </c>
      <c r="G47" s="53">
        <v>2176</v>
      </c>
    </row>
    <row r="48" spans="1:7" x14ac:dyDescent="0.3">
      <c r="A48" s="70"/>
      <c r="B48" s="10">
        <v>3212</v>
      </c>
      <c r="C48" s="10"/>
      <c r="D48" s="10" t="s">
        <v>93</v>
      </c>
      <c r="E48" s="53">
        <v>12056</v>
      </c>
      <c r="F48" s="53">
        <v>8293</v>
      </c>
      <c r="G48" s="53">
        <v>20349</v>
      </c>
    </row>
    <row r="49" spans="1:7" x14ac:dyDescent="0.3">
      <c r="A49" s="70"/>
      <c r="B49" s="10">
        <v>3213</v>
      </c>
      <c r="C49" s="10"/>
      <c r="D49" s="10" t="s">
        <v>94</v>
      </c>
      <c r="E49" s="53">
        <v>2000</v>
      </c>
      <c r="F49" s="53">
        <v>-2000</v>
      </c>
      <c r="G49" s="53">
        <v>89941</v>
      </c>
    </row>
    <row r="50" spans="1:7" x14ac:dyDescent="0.3">
      <c r="A50" s="70"/>
      <c r="B50" s="10">
        <v>322</v>
      </c>
      <c r="C50" s="10"/>
      <c r="D50" s="10" t="s">
        <v>83</v>
      </c>
      <c r="E50" s="53">
        <f>SUM(E51+E52+E53+E54+E55)</f>
        <v>43890</v>
      </c>
      <c r="F50" s="53">
        <v>46051</v>
      </c>
      <c r="G50" s="53">
        <f>SUM(G51+G52+G53+G54+G55)</f>
        <v>89941</v>
      </c>
    </row>
    <row r="51" spans="1:7" x14ac:dyDescent="0.3">
      <c r="A51" s="70"/>
      <c r="B51" s="10">
        <v>3221</v>
      </c>
      <c r="C51" s="10"/>
      <c r="D51" s="10" t="s">
        <v>95</v>
      </c>
      <c r="E51" s="53">
        <v>2570</v>
      </c>
      <c r="F51" s="53">
        <v>51</v>
      </c>
      <c r="G51" s="53">
        <v>2621</v>
      </c>
    </row>
    <row r="52" spans="1:7" x14ac:dyDescent="0.3">
      <c r="A52" s="70"/>
      <c r="B52" s="10">
        <v>3223</v>
      </c>
      <c r="C52" s="10"/>
      <c r="D52" s="10" t="s">
        <v>96</v>
      </c>
      <c r="E52" s="53">
        <v>21123</v>
      </c>
      <c r="F52" s="53">
        <v>0</v>
      </c>
      <c r="G52" s="53">
        <v>21123</v>
      </c>
    </row>
    <row r="53" spans="1:7" x14ac:dyDescent="0.3">
      <c r="A53" s="70"/>
      <c r="B53" s="10">
        <v>3224</v>
      </c>
      <c r="C53" s="10"/>
      <c r="D53" s="10" t="s">
        <v>97</v>
      </c>
      <c r="E53" s="53">
        <v>9450</v>
      </c>
      <c r="F53" s="53">
        <v>31000</v>
      </c>
      <c r="G53" s="53">
        <v>40450</v>
      </c>
    </row>
    <row r="54" spans="1:7" x14ac:dyDescent="0.3">
      <c r="A54" s="70"/>
      <c r="B54" s="10">
        <v>3225</v>
      </c>
      <c r="C54" s="10"/>
      <c r="D54" s="10" t="s">
        <v>98</v>
      </c>
      <c r="E54" s="53">
        <v>4370</v>
      </c>
      <c r="F54" s="53">
        <v>0</v>
      </c>
      <c r="G54" s="53">
        <v>4370</v>
      </c>
    </row>
    <row r="55" spans="1:7" x14ac:dyDescent="0.3">
      <c r="A55" s="70"/>
      <c r="B55" s="10">
        <v>3227</v>
      </c>
      <c r="C55" s="10"/>
      <c r="D55" s="10" t="s">
        <v>99</v>
      </c>
      <c r="E55" s="53">
        <v>6377</v>
      </c>
      <c r="F55" s="53">
        <v>15000</v>
      </c>
      <c r="G55" s="53">
        <v>21377</v>
      </c>
    </row>
    <row r="56" spans="1:7" x14ac:dyDescent="0.3">
      <c r="A56" s="70"/>
      <c r="B56" s="10">
        <v>323</v>
      </c>
      <c r="C56" s="10"/>
      <c r="D56" s="10" t="s">
        <v>67</v>
      </c>
      <c r="E56" s="53">
        <f>SUM(E57+E58+E59+E60+E61+E62+E63+E64+E65)</f>
        <v>55609</v>
      </c>
      <c r="F56" s="53">
        <v>55502.38</v>
      </c>
      <c r="G56" s="53">
        <v>111111.38</v>
      </c>
    </row>
    <row r="57" spans="1:7" x14ac:dyDescent="0.3">
      <c r="A57" s="74"/>
      <c r="B57" s="10">
        <v>3231</v>
      </c>
      <c r="C57" s="10"/>
      <c r="D57" s="10" t="s">
        <v>100</v>
      </c>
      <c r="E57" s="56">
        <v>1191</v>
      </c>
      <c r="F57" s="56">
        <v>0</v>
      </c>
      <c r="G57" s="56">
        <v>1191</v>
      </c>
    </row>
    <row r="58" spans="1:7" x14ac:dyDescent="0.3">
      <c r="A58" s="74"/>
      <c r="B58" s="10">
        <v>3232</v>
      </c>
      <c r="C58" s="10"/>
      <c r="D58" s="10" t="s">
        <v>101</v>
      </c>
      <c r="E58" s="56">
        <v>14087</v>
      </c>
      <c r="F58" s="56">
        <v>28896</v>
      </c>
      <c r="G58" s="56">
        <v>42983</v>
      </c>
    </row>
    <row r="59" spans="1:7" x14ac:dyDescent="0.3">
      <c r="A59" s="74"/>
      <c r="B59" s="10">
        <v>3233</v>
      </c>
      <c r="C59" s="10"/>
      <c r="D59" s="10" t="s">
        <v>102</v>
      </c>
      <c r="E59" s="56">
        <v>537</v>
      </c>
      <c r="F59" s="56">
        <v>-51</v>
      </c>
      <c r="G59" s="56">
        <v>486</v>
      </c>
    </row>
    <row r="60" spans="1:7" x14ac:dyDescent="0.3">
      <c r="A60" s="10"/>
      <c r="B60" s="10">
        <v>3234</v>
      </c>
      <c r="C60" s="10"/>
      <c r="D60" s="10" t="s">
        <v>103</v>
      </c>
      <c r="E60" s="56">
        <v>445</v>
      </c>
      <c r="F60" s="56">
        <v>0</v>
      </c>
      <c r="G60" s="56">
        <v>445</v>
      </c>
    </row>
    <row r="61" spans="1:7" x14ac:dyDescent="0.3">
      <c r="A61" s="74"/>
      <c r="B61" s="10">
        <v>3235</v>
      </c>
      <c r="C61" s="10"/>
      <c r="D61" s="10" t="s">
        <v>104</v>
      </c>
      <c r="E61" s="56">
        <v>398</v>
      </c>
      <c r="F61" s="56">
        <v>0</v>
      </c>
      <c r="G61" s="56">
        <v>398</v>
      </c>
    </row>
    <row r="62" spans="1:7" x14ac:dyDescent="0.3">
      <c r="A62" s="74"/>
      <c r="B62" s="10">
        <v>3236</v>
      </c>
      <c r="C62" s="10"/>
      <c r="D62" s="10" t="s">
        <v>105</v>
      </c>
      <c r="E62" s="56">
        <v>60</v>
      </c>
      <c r="F62" s="56">
        <v>644.38</v>
      </c>
      <c r="G62" s="56">
        <v>704.38</v>
      </c>
    </row>
    <row r="63" spans="1:7" x14ac:dyDescent="0.3">
      <c r="A63" s="74"/>
      <c r="B63" s="10">
        <v>3237</v>
      </c>
      <c r="C63" s="10"/>
      <c r="D63" s="10" t="s">
        <v>106</v>
      </c>
      <c r="E63" s="56">
        <v>35250</v>
      </c>
      <c r="F63" s="56">
        <v>24400</v>
      </c>
      <c r="G63" s="56">
        <v>59650</v>
      </c>
    </row>
    <row r="64" spans="1:7" x14ac:dyDescent="0.3">
      <c r="A64" s="74"/>
      <c r="B64" s="10">
        <v>3238</v>
      </c>
      <c r="C64" s="10"/>
      <c r="D64" s="10" t="s">
        <v>107</v>
      </c>
      <c r="E64" s="56">
        <v>2320</v>
      </c>
      <c r="F64" s="56">
        <v>1679</v>
      </c>
      <c r="G64" s="56">
        <v>3999</v>
      </c>
    </row>
    <row r="65" spans="1:7" x14ac:dyDescent="0.3">
      <c r="A65" s="74"/>
      <c r="B65" s="10">
        <v>3239</v>
      </c>
      <c r="C65" s="10"/>
      <c r="D65" s="10" t="s">
        <v>108</v>
      </c>
      <c r="E65" s="56">
        <v>1321</v>
      </c>
      <c r="F65" s="56">
        <v>-66</v>
      </c>
      <c r="G65" s="56">
        <v>1255</v>
      </c>
    </row>
    <row r="66" spans="1:7" x14ac:dyDescent="0.3">
      <c r="A66" s="70"/>
      <c r="B66" s="10">
        <v>329</v>
      </c>
      <c r="C66" s="10"/>
      <c r="D66" s="10" t="s">
        <v>84</v>
      </c>
      <c r="E66" s="53">
        <f>SUM(E67+E68+E69+E70)</f>
        <v>4972</v>
      </c>
      <c r="F66" s="53">
        <v>-13</v>
      </c>
      <c r="G66" s="53">
        <v>4959</v>
      </c>
    </row>
    <row r="67" spans="1:7" x14ac:dyDescent="0.3">
      <c r="A67" s="70"/>
      <c r="B67" s="10">
        <v>3292</v>
      </c>
      <c r="C67" s="10"/>
      <c r="D67" s="10" t="s">
        <v>109</v>
      </c>
      <c r="E67" s="53">
        <v>4516</v>
      </c>
      <c r="F67" s="53">
        <v>0</v>
      </c>
      <c r="G67" s="53">
        <v>4516</v>
      </c>
    </row>
    <row r="68" spans="1:7" x14ac:dyDescent="0.3">
      <c r="A68" s="70"/>
      <c r="B68" s="10">
        <v>3293</v>
      </c>
      <c r="C68" s="10"/>
      <c r="D68" s="10" t="s">
        <v>110</v>
      </c>
      <c r="E68" s="53">
        <v>300</v>
      </c>
      <c r="F68" s="53">
        <v>0</v>
      </c>
      <c r="G68" s="53">
        <v>300</v>
      </c>
    </row>
    <row r="69" spans="1:7" x14ac:dyDescent="0.3">
      <c r="A69" s="70"/>
      <c r="B69" s="10">
        <v>3295</v>
      </c>
      <c r="C69" s="10"/>
      <c r="D69" s="10" t="s">
        <v>111</v>
      </c>
      <c r="E69" s="53">
        <v>141</v>
      </c>
      <c r="F69" s="53">
        <v>0</v>
      </c>
      <c r="G69" s="53">
        <v>141</v>
      </c>
    </row>
    <row r="70" spans="1:7" x14ac:dyDescent="0.3">
      <c r="A70" s="70"/>
      <c r="B70" s="10">
        <v>3299</v>
      </c>
      <c r="C70" s="10"/>
      <c r="D70" s="10" t="s">
        <v>84</v>
      </c>
      <c r="E70" s="53">
        <v>15</v>
      </c>
      <c r="F70" s="53">
        <v>-13</v>
      </c>
      <c r="G70" s="53">
        <v>2</v>
      </c>
    </row>
    <row r="71" spans="1:7" x14ac:dyDescent="0.3">
      <c r="A71" s="10"/>
      <c r="B71" s="70">
        <v>34</v>
      </c>
      <c r="C71" s="70"/>
      <c r="D71" s="70" t="s">
        <v>55</v>
      </c>
      <c r="E71" s="55">
        <v>465</v>
      </c>
      <c r="F71" s="55">
        <v>0</v>
      </c>
      <c r="G71" s="55">
        <v>465</v>
      </c>
    </row>
    <row r="72" spans="1:7" x14ac:dyDescent="0.3">
      <c r="A72" s="10"/>
      <c r="B72" s="10"/>
      <c r="C72" s="10">
        <v>12</v>
      </c>
      <c r="D72" s="10" t="s">
        <v>61</v>
      </c>
      <c r="E72" s="56">
        <v>465</v>
      </c>
      <c r="F72" s="56">
        <v>0</v>
      </c>
      <c r="G72" s="56">
        <v>465</v>
      </c>
    </row>
    <row r="73" spans="1:7" x14ac:dyDescent="0.3">
      <c r="A73" s="10"/>
      <c r="B73" s="10">
        <v>343</v>
      </c>
      <c r="C73" s="10"/>
      <c r="D73" s="10" t="s">
        <v>69</v>
      </c>
      <c r="E73" s="53">
        <v>465</v>
      </c>
      <c r="F73" s="53">
        <v>0</v>
      </c>
      <c r="G73" s="53">
        <v>465</v>
      </c>
    </row>
    <row r="74" spans="1:7" x14ac:dyDescent="0.3">
      <c r="A74" s="10"/>
      <c r="B74" s="10">
        <v>3431</v>
      </c>
      <c r="C74" s="10"/>
      <c r="D74" s="10" t="s">
        <v>112</v>
      </c>
      <c r="E74" s="53">
        <v>465</v>
      </c>
      <c r="F74" s="53">
        <v>0</v>
      </c>
      <c r="G74" s="53">
        <v>465</v>
      </c>
    </row>
    <row r="75" spans="1:7" ht="26.4" x14ac:dyDescent="0.3">
      <c r="A75" s="12">
        <v>4</v>
      </c>
      <c r="B75" s="12"/>
      <c r="C75" s="12"/>
      <c r="D75" s="19" t="s">
        <v>11</v>
      </c>
      <c r="E75" s="55">
        <v>3000</v>
      </c>
      <c r="F75" s="55">
        <v>3550.88</v>
      </c>
      <c r="G75" s="55">
        <v>6550.88</v>
      </c>
    </row>
    <row r="76" spans="1:7" ht="39.6" x14ac:dyDescent="0.3">
      <c r="A76" s="13"/>
      <c r="B76" s="9">
        <v>42</v>
      </c>
      <c r="C76" s="9"/>
      <c r="D76" s="19" t="s">
        <v>23</v>
      </c>
      <c r="E76" s="55">
        <f>E78</f>
        <v>3000</v>
      </c>
      <c r="F76" s="55">
        <v>3550.88</v>
      </c>
      <c r="G76" s="68">
        <v>6550.88</v>
      </c>
    </row>
    <row r="77" spans="1:7" x14ac:dyDescent="0.3">
      <c r="A77" s="13"/>
      <c r="B77" s="13"/>
      <c r="C77" s="13">
        <v>22</v>
      </c>
      <c r="D77" s="79" t="s">
        <v>72</v>
      </c>
      <c r="E77" s="53">
        <v>3000</v>
      </c>
      <c r="F77" s="53">
        <v>3550.88</v>
      </c>
      <c r="G77" s="54">
        <v>6550.88</v>
      </c>
    </row>
    <row r="78" spans="1:7" x14ac:dyDescent="0.3">
      <c r="A78" s="71"/>
      <c r="B78" s="72">
        <v>422</v>
      </c>
      <c r="C78" s="72"/>
      <c r="D78" s="72" t="s">
        <v>76</v>
      </c>
      <c r="E78" s="73">
        <f>SUM(E79+E80)</f>
        <v>3000</v>
      </c>
      <c r="F78" s="53">
        <v>3550.88</v>
      </c>
      <c r="G78" s="53">
        <v>6550.88</v>
      </c>
    </row>
    <row r="79" spans="1:7" x14ac:dyDescent="0.3">
      <c r="A79" s="71"/>
      <c r="B79" s="72">
        <v>4221</v>
      </c>
      <c r="C79" s="72"/>
      <c r="D79" s="72" t="s">
        <v>113</v>
      </c>
      <c r="E79" s="73">
        <v>3000</v>
      </c>
      <c r="F79" s="53">
        <v>0</v>
      </c>
      <c r="G79" s="53">
        <v>3000</v>
      </c>
    </row>
    <row r="80" spans="1:7" x14ac:dyDescent="0.3">
      <c r="A80" s="71"/>
      <c r="B80" s="72">
        <v>4223</v>
      </c>
      <c r="C80" s="72"/>
      <c r="D80" s="71" t="s">
        <v>114</v>
      </c>
      <c r="E80" s="75">
        <v>0</v>
      </c>
      <c r="F80" s="53">
        <v>3550.88</v>
      </c>
      <c r="G80" s="53">
        <v>3550.8</v>
      </c>
    </row>
  </sheetData>
  <mergeCells count="5">
    <mergeCell ref="A26:G26"/>
    <mergeCell ref="A1:G1"/>
    <mergeCell ref="A3:G3"/>
    <mergeCell ref="A5:G5"/>
    <mergeCell ref="A7:G7"/>
  </mergeCells>
  <pageMargins left="0.7" right="0.7" top="0.75" bottom="0.75" header="0.3" footer="0.3"/>
  <pageSetup paperSize="9" scale="88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29"/>
  <sheetViews>
    <sheetView topLeftCell="A13" workbookViewId="0">
      <selection activeCell="B22" sqref="B22"/>
    </sheetView>
  </sheetViews>
  <sheetFormatPr defaultRowHeight="14.4" x14ac:dyDescent="0.3"/>
  <cols>
    <col min="1" max="1" width="27.6640625" customWidth="1"/>
    <col min="2" max="4" width="25.33203125" customWidth="1"/>
  </cols>
  <sheetData>
    <row r="1" spans="1:4" ht="42" customHeight="1" x14ac:dyDescent="0.3">
      <c r="A1" s="84" t="s">
        <v>136</v>
      </c>
      <c r="B1" s="84"/>
      <c r="C1" s="84"/>
      <c r="D1" s="84"/>
    </row>
    <row r="2" spans="1:4" ht="18" customHeight="1" x14ac:dyDescent="0.3">
      <c r="A2" s="4"/>
      <c r="B2" s="4"/>
      <c r="C2" s="4"/>
      <c r="D2" s="4"/>
    </row>
    <row r="3" spans="1:4" ht="15.75" customHeight="1" x14ac:dyDescent="0.3">
      <c r="A3" s="84" t="s">
        <v>15</v>
      </c>
      <c r="B3" s="84"/>
      <c r="C3" s="84"/>
      <c r="D3" s="84"/>
    </row>
    <row r="4" spans="1:4" ht="17.399999999999999" x14ac:dyDescent="0.3">
      <c r="B4" s="4"/>
      <c r="C4" s="5"/>
      <c r="D4" s="5"/>
    </row>
    <row r="5" spans="1:4" ht="18" customHeight="1" x14ac:dyDescent="0.3">
      <c r="A5" s="84" t="s">
        <v>4</v>
      </c>
      <c r="B5" s="84"/>
      <c r="C5" s="84"/>
      <c r="D5" s="84"/>
    </row>
    <row r="6" spans="1:4" ht="17.399999999999999" x14ac:dyDescent="0.3">
      <c r="A6" s="4"/>
      <c r="B6" s="4"/>
      <c r="C6" s="5"/>
      <c r="D6" s="5"/>
    </row>
    <row r="7" spans="1:4" ht="15.75" customHeight="1" x14ac:dyDescent="0.3">
      <c r="A7" s="84" t="s">
        <v>46</v>
      </c>
      <c r="B7" s="84"/>
      <c r="C7" s="84"/>
      <c r="D7" s="84"/>
    </row>
    <row r="8" spans="1:4" ht="17.399999999999999" x14ac:dyDescent="0.3">
      <c r="A8" s="4"/>
      <c r="B8" s="4"/>
      <c r="C8" s="5"/>
      <c r="D8" s="5"/>
    </row>
    <row r="9" spans="1:4" ht="39.6" x14ac:dyDescent="0.3">
      <c r="A9" s="15" t="s">
        <v>33</v>
      </c>
      <c r="B9" s="15" t="s">
        <v>24</v>
      </c>
      <c r="C9" s="15" t="s">
        <v>137</v>
      </c>
      <c r="D9" s="15" t="s">
        <v>138</v>
      </c>
    </row>
    <row r="10" spans="1:4" x14ac:dyDescent="0.3">
      <c r="A10" s="33" t="s">
        <v>0</v>
      </c>
      <c r="B10" s="52">
        <f>SUM(B11+B13+B15)</f>
        <v>692942</v>
      </c>
      <c r="C10" s="52">
        <f>SUM(C11+C13+C15)</f>
        <v>406911</v>
      </c>
      <c r="D10" s="52">
        <f>SUM(D11+D13+D15)</f>
        <v>1099853</v>
      </c>
    </row>
    <row r="11" spans="1:4" s="42" customFormat="1" x14ac:dyDescent="0.3">
      <c r="A11" s="19" t="s">
        <v>34</v>
      </c>
      <c r="B11" s="57">
        <f>SUM(B12)</f>
        <v>352377</v>
      </c>
      <c r="C11" s="57">
        <v>28146</v>
      </c>
      <c r="D11" s="57">
        <v>380523</v>
      </c>
    </row>
    <row r="12" spans="1:4" s="42" customFormat="1" x14ac:dyDescent="0.3">
      <c r="A12" s="11" t="s">
        <v>40</v>
      </c>
      <c r="B12" s="56">
        <v>352377</v>
      </c>
      <c r="C12" s="56">
        <v>28146</v>
      </c>
      <c r="D12" s="56">
        <v>380523</v>
      </c>
    </row>
    <row r="13" spans="1:4" s="42" customFormat="1" x14ac:dyDescent="0.3">
      <c r="A13" s="19" t="s">
        <v>41</v>
      </c>
      <c r="B13" s="57">
        <f>SUM(B14)</f>
        <v>319330</v>
      </c>
      <c r="C13" s="57">
        <v>360000</v>
      </c>
      <c r="D13" s="57">
        <v>679330</v>
      </c>
    </row>
    <row r="14" spans="1:4" s="42" customFormat="1" x14ac:dyDescent="0.3">
      <c r="A14" s="11" t="s">
        <v>42</v>
      </c>
      <c r="B14" s="56">
        <v>319330</v>
      </c>
      <c r="C14" s="56">
        <v>360000</v>
      </c>
      <c r="D14" s="56">
        <v>679330</v>
      </c>
    </row>
    <row r="15" spans="1:4" s="42" customFormat="1" x14ac:dyDescent="0.3">
      <c r="A15" s="19" t="s">
        <v>151</v>
      </c>
      <c r="B15" s="57">
        <f>SUM(B16)</f>
        <v>21235</v>
      </c>
      <c r="C15" s="57">
        <v>18765</v>
      </c>
      <c r="D15" s="57">
        <v>40000</v>
      </c>
    </row>
    <row r="16" spans="1:4" s="42" customFormat="1" x14ac:dyDescent="0.3">
      <c r="A16" s="11" t="s">
        <v>43</v>
      </c>
      <c r="B16" s="56">
        <v>21235</v>
      </c>
      <c r="C16" s="56">
        <v>18765</v>
      </c>
      <c r="D16" s="56">
        <v>40000</v>
      </c>
    </row>
    <row r="18" spans="1:4" ht="15.75" customHeight="1" x14ac:dyDescent="0.3">
      <c r="A18" s="84" t="s">
        <v>47</v>
      </c>
      <c r="B18" s="84"/>
      <c r="C18" s="84"/>
      <c r="D18" s="84"/>
    </row>
    <row r="19" spans="1:4" ht="17.399999999999999" x14ac:dyDescent="0.3">
      <c r="A19" s="4"/>
      <c r="B19" s="4"/>
      <c r="C19" s="5"/>
      <c r="D19" s="5"/>
    </row>
    <row r="20" spans="1:4" ht="26.4" x14ac:dyDescent="0.3">
      <c r="A20" s="15" t="s">
        <v>33</v>
      </c>
      <c r="B20" s="15" t="s">
        <v>24</v>
      </c>
      <c r="C20" s="15" t="s">
        <v>139</v>
      </c>
      <c r="D20" s="15" t="s">
        <v>140</v>
      </c>
    </row>
    <row r="21" spans="1:4" x14ac:dyDescent="0.3">
      <c r="A21" s="33" t="s">
        <v>1</v>
      </c>
      <c r="B21" s="52">
        <f>SUM(B22+B24+B26+B28)</f>
        <v>764753</v>
      </c>
      <c r="C21" s="52">
        <f>SUM(C22+C24+C26+C28)</f>
        <v>440807</v>
      </c>
      <c r="D21" s="52">
        <f>SUM(D22+D24+D26+D28)</f>
        <v>1205560</v>
      </c>
    </row>
    <row r="22" spans="1:4" s="42" customFormat="1" x14ac:dyDescent="0.3">
      <c r="A22" s="19" t="s">
        <v>34</v>
      </c>
      <c r="B22" s="57">
        <f>SUM(B23)</f>
        <v>352377</v>
      </c>
      <c r="C22" s="57">
        <v>28146</v>
      </c>
      <c r="D22" s="57">
        <v>380523</v>
      </c>
    </row>
    <row r="23" spans="1:4" s="42" customFormat="1" x14ac:dyDescent="0.3">
      <c r="A23" s="11" t="s">
        <v>40</v>
      </c>
      <c r="B23" s="56">
        <v>352377</v>
      </c>
      <c r="C23" s="56">
        <v>28146</v>
      </c>
      <c r="D23" s="56">
        <v>380523</v>
      </c>
    </row>
    <row r="24" spans="1:4" s="42" customFormat="1" x14ac:dyDescent="0.3">
      <c r="A24" s="19" t="s">
        <v>41</v>
      </c>
      <c r="B24" s="57">
        <f>SUM(B25)</f>
        <v>319330</v>
      </c>
      <c r="C24" s="57">
        <v>360000</v>
      </c>
      <c r="D24" s="57">
        <v>679330</v>
      </c>
    </row>
    <row r="25" spans="1:4" s="42" customFormat="1" x14ac:dyDescent="0.3">
      <c r="A25" s="11" t="s">
        <v>42</v>
      </c>
      <c r="B25" s="56">
        <v>319330</v>
      </c>
      <c r="C25" s="56">
        <v>360000</v>
      </c>
      <c r="D25" s="56">
        <v>679330</v>
      </c>
    </row>
    <row r="26" spans="1:4" s="42" customFormat="1" x14ac:dyDescent="0.3">
      <c r="A26" s="19" t="s">
        <v>151</v>
      </c>
      <c r="B26" s="57">
        <f>SUM(B27)</f>
        <v>21235</v>
      </c>
      <c r="C26" s="57">
        <v>18765</v>
      </c>
      <c r="D26" s="57">
        <v>40000</v>
      </c>
    </row>
    <row r="27" spans="1:4" s="42" customFormat="1" x14ac:dyDescent="0.3">
      <c r="A27" s="11" t="s">
        <v>43</v>
      </c>
      <c r="B27" s="56">
        <v>21235</v>
      </c>
      <c r="C27" s="56">
        <v>21235</v>
      </c>
      <c r="D27" s="56">
        <v>21235</v>
      </c>
    </row>
    <row r="28" spans="1:4" s="42" customFormat="1" x14ac:dyDescent="0.3">
      <c r="A28" s="19" t="s">
        <v>152</v>
      </c>
      <c r="B28" s="58">
        <v>71811</v>
      </c>
      <c r="C28" s="58">
        <v>33896</v>
      </c>
      <c r="D28" s="58">
        <v>105707</v>
      </c>
    </row>
    <row r="29" spans="1:4" s="42" customFormat="1" x14ac:dyDescent="0.3">
      <c r="A29" s="11" t="s">
        <v>153</v>
      </c>
      <c r="B29" s="56">
        <v>71811</v>
      </c>
      <c r="C29" s="56">
        <v>33896</v>
      </c>
      <c r="D29" s="56">
        <v>105707</v>
      </c>
    </row>
  </sheetData>
  <mergeCells count="5">
    <mergeCell ref="A1:D1"/>
    <mergeCell ref="A3:D3"/>
    <mergeCell ref="A5:D5"/>
    <mergeCell ref="A7:D7"/>
    <mergeCell ref="A18:D18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D16"/>
  <sheetViews>
    <sheetView workbookViewId="0">
      <selection activeCell="F17" sqref="F17"/>
    </sheetView>
  </sheetViews>
  <sheetFormatPr defaultRowHeight="14.4" x14ac:dyDescent="0.3"/>
  <cols>
    <col min="1" max="1" width="37.6640625" customWidth="1"/>
    <col min="2" max="4" width="25.33203125" customWidth="1"/>
  </cols>
  <sheetData>
    <row r="1" spans="1:4" ht="42" customHeight="1" x14ac:dyDescent="0.3">
      <c r="A1" s="84" t="s">
        <v>141</v>
      </c>
      <c r="B1" s="84"/>
      <c r="C1" s="84"/>
      <c r="D1" s="84"/>
    </row>
    <row r="2" spans="1:4" ht="18" customHeight="1" x14ac:dyDescent="0.3">
      <c r="A2" s="4"/>
      <c r="B2" s="4"/>
      <c r="C2" s="4"/>
      <c r="D2" s="4"/>
    </row>
    <row r="3" spans="1:4" ht="15.6" x14ac:dyDescent="0.3">
      <c r="A3" s="84" t="s">
        <v>15</v>
      </c>
      <c r="B3" s="84"/>
      <c r="C3" s="94"/>
      <c r="D3" s="94"/>
    </row>
    <row r="4" spans="1:4" ht="17.399999999999999" x14ac:dyDescent="0.3">
      <c r="A4" s="4"/>
      <c r="B4" s="4"/>
      <c r="C4" s="5"/>
      <c r="D4" s="5"/>
    </row>
    <row r="5" spans="1:4" ht="18" customHeight="1" x14ac:dyDescent="0.3">
      <c r="A5" s="84" t="s">
        <v>4</v>
      </c>
      <c r="B5" s="85"/>
      <c r="C5" s="85"/>
      <c r="D5" s="85"/>
    </row>
    <row r="6" spans="1:4" ht="17.399999999999999" x14ac:dyDescent="0.3">
      <c r="A6" s="4"/>
      <c r="B6" s="4"/>
      <c r="C6" s="5"/>
      <c r="D6" s="5"/>
    </row>
    <row r="7" spans="1:4" ht="15.6" x14ac:dyDescent="0.3">
      <c r="A7" s="84" t="s">
        <v>12</v>
      </c>
      <c r="B7" s="99"/>
      <c r="C7" s="99"/>
      <c r="D7" s="99"/>
    </row>
    <row r="8" spans="1:4" ht="17.399999999999999" x14ac:dyDescent="0.3">
      <c r="A8" s="4"/>
      <c r="B8" s="4"/>
      <c r="C8" s="5"/>
      <c r="D8" s="5"/>
    </row>
    <row r="9" spans="1:4" ht="26.4" x14ac:dyDescent="0.3">
      <c r="A9" s="15" t="s">
        <v>33</v>
      </c>
      <c r="B9" s="15" t="s">
        <v>24</v>
      </c>
      <c r="C9" s="15" t="s">
        <v>142</v>
      </c>
      <c r="D9" s="15" t="s">
        <v>143</v>
      </c>
    </row>
    <row r="10" spans="1:4" ht="15.75" customHeight="1" x14ac:dyDescent="0.3">
      <c r="A10" s="9" t="s">
        <v>13</v>
      </c>
      <c r="B10" s="8"/>
      <c r="C10" s="8"/>
      <c r="D10" s="8"/>
    </row>
    <row r="11" spans="1:4" s="42" customFormat="1" ht="15.75" customHeight="1" x14ac:dyDescent="0.3">
      <c r="A11" s="9" t="s">
        <v>48</v>
      </c>
      <c r="B11" s="58">
        <v>762753</v>
      </c>
      <c r="C11" s="58">
        <v>442807</v>
      </c>
      <c r="D11" s="58">
        <v>1205560</v>
      </c>
    </row>
    <row r="12" spans="1:4" s="42" customFormat="1" x14ac:dyDescent="0.3">
      <c r="A12" s="44" t="s">
        <v>49</v>
      </c>
      <c r="B12" s="43"/>
      <c r="C12" s="43"/>
      <c r="D12" s="43"/>
    </row>
    <row r="13" spans="1:4" s="42" customFormat="1" x14ac:dyDescent="0.3">
      <c r="A13" s="9" t="s">
        <v>50</v>
      </c>
      <c r="B13" s="43"/>
      <c r="C13" s="43"/>
      <c r="D13" s="45"/>
    </row>
    <row r="14" spans="1:4" s="42" customFormat="1" x14ac:dyDescent="0.3">
      <c r="A14" s="46" t="s">
        <v>51</v>
      </c>
      <c r="B14" s="43"/>
      <c r="C14" s="43"/>
      <c r="D14" s="45"/>
    </row>
    <row r="15" spans="1:4" s="42" customFormat="1" ht="15.75" customHeight="1" x14ac:dyDescent="0.3">
      <c r="A15" s="9" t="s">
        <v>52</v>
      </c>
      <c r="B15" s="43"/>
      <c r="C15" s="43"/>
      <c r="D15" s="43"/>
    </row>
    <row r="16" spans="1:4" s="42" customFormat="1" x14ac:dyDescent="0.3">
      <c r="A16" s="44" t="s">
        <v>53</v>
      </c>
      <c r="B16" s="43"/>
      <c r="C16" s="43"/>
      <c r="D16" s="43"/>
    </row>
  </sheetData>
  <mergeCells count="4">
    <mergeCell ref="A1:D1"/>
    <mergeCell ref="A3:D3"/>
    <mergeCell ref="A5:D5"/>
    <mergeCell ref="A7:D7"/>
  </mergeCells>
  <pageMargins left="0.7" right="0.7" top="0.75" bottom="0.75" header="0.3" footer="0.3"/>
  <pageSetup paperSize="9" scale="7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11"/>
  <sheetViews>
    <sheetView tabSelected="1" topLeftCell="A88" workbookViewId="0">
      <selection activeCell="J102" sqref="J102"/>
    </sheetView>
  </sheetViews>
  <sheetFormatPr defaultRowHeight="14.4" x14ac:dyDescent="0.3"/>
  <cols>
    <col min="1" max="1" width="7.44140625" bestFit="1" customWidth="1"/>
    <col min="2" max="2" width="8.44140625" bestFit="1" customWidth="1"/>
    <col min="3" max="3" width="2.6640625" customWidth="1"/>
    <col min="4" max="4" width="29.44140625" customWidth="1"/>
    <col min="5" max="5" width="13.6640625" customWidth="1"/>
    <col min="6" max="6" width="14.77734375" customWidth="1"/>
    <col min="7" max="7" width="16.33203125" customWidth="1"/>
  </cols>
  <sheetData>
    <row r="1" spans="1:7" ht="42" customHeight="1" x14ac:dyDescent="0.3">
      <c r="A1" s="84" t="s">
        <v>144</v>
      </c>
      <c r="B1" s="84"/>
      <c r="C1" s="84"/>
      <c r="D1" s="84"/>
      <c r="E1" s="84"/>
      <c r="F1" s="84"/>
      <c r="G1" s="84"/>
    </row>
    <row r="2" spans="1:7" ht="17.399999999999999" x14ac:dyDescent="0.3">
      <c r="A2" s="4"/>
      <c r="B2" s="4"/>
      <c r="C2" s="4"/>
      <c r="D2" s="4"/>
      <c r="E2" s="4"/>
      <c r="F2" s="5"/>
      <c r="G2" s="5"/>
    </row>
    <row r="3" spans="1:7" ht="18" customHeight="1" x14ac:dyDescent="0.3">
      <c r="A3" s="84" t="s">
        <v>14</v>
      </c>
      <c r="B3" s="85"/>
      <c r="C3" s="85"/>
      <c r="D3" s="85"/>
      <c r="E3" s="85"/>
      <c r="F3" s="85"/>
      <c r="G3" s="85"/>
    </row>
    <row r="4" spans="1:7" ht="17.399999999999999" x14ac:dyDescent="0.3">
      <c r="A4" s="4"/>
      <c r="B4" s="4"/>
      <c r="C4" s="4"/>
      <c r="D4" s="4"/>
      <c r="E4" s="4"/>
      <c r="F4" s="5"/>
      <c r="G4" s="5"/>
    </row>
    <row r="5" spans="1:7" ht="39.6" x14ac:dyDescent="0.3">
      <c r="A5" s="109" t="s">
        <v>16</v>
      </c>
      <c r="B5" s="110"/>
      <c r="C5" s="111"/>
      <c r="D5" s="14" t="s">
        <v>17</v>
      </c>
      <c r="E5" s="15" t="s">
        <v>24</v>
      </c>
      <c r="F5" s="15" t="s">
        <v>137</v>
      </c>
      <c r="G5" s="15" t="s">
        <v>145</v>
      </c>
    </row>
    <row r="6" spans="1:7" ht="39.6" customHeight="1" x14ac:dyDescent="0.3">
      <c r="A6" s="100" t="s">
        <v>59</v>
      </c>
      <c r="B6" s="101"/>
      <c r="C6" s="102"/>
      <c r="D6" s="21" t="s">
        <v>58</v>
      </c>
      <c r="E6" s="55">
        <f>SUM(E7+E40)</f>
        <v>764753</v>
      </c>
      <c r="F6" s="55">
        <f>SUM(F7+F40)</f>
        <v>440807.03</v>
      </c>
      <c r="G6" s="55">
        <f>SUM(G7+G40)</f>
        <v>1205560.3</v>
      </c>
    </row>
    <row r="7" spans="1:7" ht="45.6" customHeight="1" x14ac:dyDescent="0.3">
      <c r="A7" s="100" t="s">
        <v>56</v>
      </c>
      <c r="B7" s="101"/>
      <c r="C7" s="102"/>
      <c r="D7" s="21" t="s">
        <v>60</v>
      </c>
      <c r="E7" s="55">
        <f t="shared" ref="E7:G8" si="0">SUM(E8)</f>
        <v>320523</v>
      </c>
      <c r="F7" s="55">
        <f t="shared" si="0"/>
        <v>0</v>
      </c>
      <c r="G7" s="55">
        <f t="shared" si="0"/>
        <v>320523</v>
      </c>
    </row>
    <row r="8" spans="1:7" ht="23.4" customHeight="1" x14ac:dyDescent="0.3">
      <c r="A8" s="106" t="s">
        <v>57</v>
      </c>
      <c r="B8" s="107"/>
      <c r="C8" s="108"/>
      <c r="D8" s="62" t="s">
        <v>61</v>
      </c>
      <c r="E8" s="55">
        <f t="shared" si="0"/>
        <v>320523</v>
      </c>
      <c r="F8" s="55">
        <f t="shared" si="0"/>
        <v>0</v>
      </c>
      <c r="G8" s="68">
        <f t="shared" si="0"/>
        <v>320523</v>
      </c>
    </row>
    <row r="9" spans="1:7" x14ac:dyDescent="0.3">
      <c r="A9" s="100">
        <v>3</v>
      </c>
      <c r="B9" s="101"/>
      <c r="C9" s="102"/>
      <c r="D9" s="21" t="s">
        <v>9</v>
      </c>
      <c r="E9" s="55">
        <f>SUM(E10+E16+E37)</f>
        <v>320523</v>
      </c>
      <c r="F9" s="55">
        <f>SUM(F10+F16+F37)</f>
        <v>0</v>
      </c>
      <c r="G9" s="68">
        <f>SUM(G10+G16+G37)</f>
        <v>320523</v>
      </c>
    </row>
    <row r="10" spans="1:7" x14ac:dyDescent="0.3">
      <c r="A10" s="103">
        <v>31</v>
      </c>
      <c r="B10" s="104"/>
      <c r="C10" s="105"/>
      <c r="D10" s="21" t="s">
        <v>10</v>
      </c>
      <c r="E10" s="55">
        <f>SUM(E11+E13)</f>
        <v>288470</v>
      </c>
      <c r="F10" s="55">
        <f>SUM(F11+F13)</f>
        <v>0</v>
      </c>
      <c r="G10" s="68">
        <f>SUM(G11+G13)</f>
        <v>288470</v>
      </c>
    </row>
    <row r="11" spans="1:7" x14ac:dyDescent="0.3">
      <c r="A11" s="59">
        <v>311</v>
      </c>
      <c r="B11" s="60"/>
      <c r="C11" s="61"/>
      <c r="D11" s="20" t="s">
        <v>62</v>
      </c>
      <c r="E11" s="53">
        <v>227060</v>
      </c>
      <c r="F11" s="53">
        <v>0</v>
      </c>
      <c r="G11" s="54">
        <v>227060</v>
      </c>
    </row>
    <row r="12" spans="1:7" x14ac:dyDescent="0.3">
      <c r="A12" s="59">
        <v>3111</v>
      </c>
      <c r="B12" s="60"/>
      <c r="C12" s="61"/>
      <c r="D12" s="20" t="s">
        <v>115</v>
      </c>
      <c r="E12" s="53">
        <v>227060</v>
      </c>
      <c r="F12" s="53">
        <v>0</v>
      </c>
      <c r="G12" s="54">
        <v>227060</v>
      </c>
    </row>
    <row r="13" spans="1:7" s="69" customFormat="1" x14ac:dyDescent="0.3">
      <c r="A13" s="59">
        <v>313</v>
      </c>
      <c r="B13" s="60"/>
      <c r="C13" s="61"/>
      <c r="D13" s="20" t="s">
        <v>64</v>
      </c>
      <c r="E13" s="53">
        <v>61410</v>
      </c>
      <c r="F13" s="53">
        <v>0</v>
      </c>
      <c r="G13" s="54">
        <v>61410</v>
      </c>
    </row>
    <row r="14" spans="1:7" s="69" customFormat="1" x14ac:dyDescent="0.3">
      <c r="A14" s="59">
        <v>3131</v>
      </c>
      <c r="B14" s="60"/>
      <c r="C14" s="61"/>
      <c r="D14" s="20" t="s">
        <v>116</v>
      </c>
      <c r="E14" s="53">
        <v>21132</v>
      </c>
      <c r="F14" s="53">
        <v>0</v>
      </c>
      <c r="G14" s="54">
        <v>21132</v>
      </c>
    </row>
    <row r="15" spans="1:7" s="69" customFormat="1" x14ac:dyDescent="0.3">
      <c r="A15" s="59">
        <v>3132</v>
      </c>
      <c r="B15" s="60"/>
      <c r="C15" s="61"/>
      <c r="D15" s="20" t="s">
        <v>117</v>
      </c>
      <c r="E15" s="53">
        <v>40278</v>
      </c>
      <c r="F15" s="53">
        <v>0</v>
      </c>
      <c r="G15" s="54">
        <v>40278</v>
      </c>
    </row>
    <row r="16" spans="1:7" x14ac:dyDescent="0.3">
      <c r="A16" s="103">
        <v>32</v>
      </c>
      <c r="B16" s="104"/>
      <c r="C16" s="105"/>
      <c r="D16" s="21" t="s">
        <v>18</v>
      </c>
      <c r="E16" s="55">
        <f>(E17+E20+E25+E34)</f>
        <v>31588</v>
      </c>
      <c r="F16" s="55">
        <f>SUM(F17+F20+F25+F34)</f>
        <v>0</v>
      </c>
      <c r="G16" s="68">
        <f>SUM(G17+G20+G25+G34)</f>
        <v>31588</v>
      </c>
    </row>
    <row r="17" spans="1:7" x14ac:dyDescent="0.3">
      <c r="A17" s="59">
        <v>321</v>
      </c>
      <c r="B17" s="60"/>
      <c r="C17" s="61"/>
      <c r="D17" s="20" t="s">
        <v>65</v>
      </c>
      <c r="E17" s="53">
        <v>4380</v>
      </c>
      <c r="F17" s="53">
        <v>0</v>
      </c>
      <c r="G17" s="54">
        <v>4380</v>
      </c>
    </row>
    <row r="18" spans="1:7" x14ac:dyDescent="0.3">
      <c r="A18" s="59">
        <v>3211</v>
      </c>
      <c r="B18" s="60"/>
      <c r="C18" s="61"/>
      <c r="D18" s="20" t="s">
        <v>92</v>
      </c>
      <c r="E18" s="53">
        <v>1062</v>
      </c>
      <c r="F18" s="53">
        <v>0</v>
      </c>
      <c r="G18" s="54">
        <v>1062</v>
      </c>
    </row>
    <row r="19" spans="1:7" x14ac:dyDescent="0.3">
      <c r="A19" s="59">
        <v>3212</v>
      </c>
      <c r="B19" s="60"/>
      <c r="C19" s="61"/>
      <c r="D19" s="20" t="s">
        <v>118</v>
      </c>
      <c r="E19" s="53">
        <v>3318</v>
      </c>
      <c r="F19" s="53">
        <v>0</v>
      </c>
      <c r="G19" s="54">
        <v>3318</v>
      </c>
    </row>
    <row r="20" spans="1:7" x14ac:dyDescent="0.3">
      <c r="A20" s="59">
        <v>322</v>
      </c>
      <c r="B20" s="60"/>
      <c r="C20" s="61"/>
      <c r="D20" s="20" t="s">
        <v>66</v>
      </c>
      <c r="E20" s="53">
        <v>15708</v>
      </c>
      <c r="F20" s="53">
        <v>0</v>
      </c>
      <c r="G20" s="54">
        <v>15708</v>
      </c>
    </row>
    <row r="21" spans="1:7" x14ac:dyDescent="0.3">
      <c r="A21" s="59">
        <v>3221</v>
      </c>
      <c r="B21" s="60"/>
      <c r="C21" s="61"/>
      <c r="D21" s="20" t="s">
        <v>119</v>
      </c>
      <c r="E21" s="53">
        <v>1262</v>
      </c>
      <c r="F21" s="53">
        <v>0</v>
      </c>
      <c r="G21" s="54">
        <v>1262</v>
      </c>
    </row>
    <row r="22" spans="1:7" x14ac:dyDescent="0.3">
      <c r="A22" s="59">
        <v>3223</v>
      </c>
      <c r="B22" s="60"/>
      <c r="C22" s="61"/>
      <c r="D22" s="20" t="s">
        <v>96</v>
      </c>
      <c r="E22" s="53">
        <v>8614</v>
      </c>
      <c r="F22" s="53">
        <v>0</v>
      </c>
      <c r="G22" s="54">
        <v>8614</v>
      </c>
    </row>
    <row r="23" spans="1:7" x14ac:dyDescent="0.3">
      <c r="A23" s="59">
        <v>3224</v>
      </c>
      <c r="B23" s="60"/>
      <c r="C23" s="61"/>
      <c r="D23" s="20" t="s">
        <v>120</v>
      </c>
      <c r="E23" s="53">
        <v>1328</v>
      </c>
      <c r="F23" s="53">
        <v>0</v>
      </c>
      <c r="G23" s="54">
        <v>1328</v>
      </c>
    </row>
    <row r="24" spans="1:7" x14ac:dyDescent="0.3">
      <c r="A24" s="59">
        <v>3227</v>
      </c>
      <c r="B24" s="60"/>
      <c r="C24" s="61"/>
      <c r="D24" s="20" t="s">
        <v>121</v>
      </c>
      <c r="E24" s="53">
        <v>4504</v>
      </c>
      <c r="F24" s="53">
        <v>0</v>
      </c>
      <c r="G24" s="54">
        <v>4504</v>
      </c>
    </row>
    <row r="25" spans="1:7" x14ac:dyDescent="0.3">
      <c r="A25" s="59">
        <v>323</v>
      </c>
      <c r="B25" s="60"/>
      <c r="C25" s="61"/>
      <c r="D25" s="20" t="s">
        <v>67</v>
      </c>
      <c r="E25" s="53">
        <v>6971</v>
      </c>
      <c r="F25" s="53">
        <v>13</v>
      </c>
      <c r="G25" s="54">
        <v>6984</v>
      </c>
    </row>
    <row r="26" spans="1:7" x14ac:dyDescent="0.3">
      <c r="A26" s="59">
        <v>3231</v>
      </c>
      <c r="B26" s="60"/>
      <c r="C26" s="61"/>
      <c r="D26" s="20" t="s">
        <v>122</v>
      </c>
      <c r="E26" s="53">
        <v>823</v>
      </c>
      <c r="F26" s="53">
        <v>0</v>
      </c>
      <c r="G26" s="54">
        <v>823</v>
      </c>
    </row>
    <row r="27" spans="1:7" x14ac:dyDescent="0.3">
      <c r="A27" s="59">
        <v>3232</v>
      </c>
      <c r="B27" s="60"/>
      <c r="C27" s="61"/>
      <c r="D27" s="20" t="s">
        <v>123</v>
      </c>
      <c r="E27" s="53">
        <v>4627</v>
      </c>
      <c r="F27" s="53">
        <v>0</v>
      </c>
      <c r="G27" s="54">
        <v>4627</v>
      </c>
    </row>
    <row r="28" spans="1:7" x14ac:dyDescent="0.3">
      <c r="A28" s="59">
        <v>3233</v>
      </c>
      <c r="B28" s="60"/>
      <c r="C28" s="61"/>
      <c r="D28" s="20" t="s">
        <v>124</v>
      </c>
      <c r="E28" s="53">
        <v>486</v>
      </c>
      <c r="F28" s="53">
        <v>0</v>
      </c>
      <c r="G28" s="54">
        <v>486</v>
      </c>
    </row>
    <row r="29" spans="1:7" x14ac:dyDescent="0.3">
      <c r="A29" s="59">
        <v>3234</v>
      </c>
      <c r="B29" s="60"/>
      <c r="C29" s="61"/>
      <c r="D29" s="20" t="s">
        <v>103</v>
      </c>
      <c r="E29" s="53">
        <v>445</v>
      </c>
      <c r="F29" s="53">
        <v>0</v>
      </c>
      <c r="G29" s="54">
        <v>445</v>
      </c>
    </row>
    <row r="30" spans="1:7" x14ac:dyDescent="0.3">
      <c r="A30" s="59">
        <v>3235</v>
      </c>
      <c r="B30" s="60"/>
      <c r="C30" s="61"/>
      <c r="D30" s="20" t="s">
        <v>104</v>
      </c>
      <c r="E30" s="53">
        <v>398</v>
      </c>
      <c r="F30" s="53">
        <v>0</v>
      </c>
      <c r="G30" s="54">
        <v>398</v>
      </c>
    </row>
    <row r="31" spans="1:7" x14ac:dyDescent="0.3">
      <c r="A31" s="59">
        <v>3236</v>
      </c>
      <c r="B31" s="60"/>
      <c r="C31" s="61"/>
      <c r="D31" s="20" t="s">
        <v>105</v>
      </c>
      <c r="E31" s="53">
        <v>60</v>
      </c>
      <c r="F31" s="53">
        <v>0</v>
      </c>
      <c r="G31" s="54">
        <v>60</v>
      </c>
    </row>
    <row r="32" spans="1:7" x14ac:dyDescent="0.3">
      <c r="A32" s="59">
        <v>3238</v>
      </c>
      <c r="B32" s="60"/>
      <c r="C32" s="61"/>
      <c r="D32" s="20" t="s">
        <v>107</v>
      </c>
      <c r="E32" s="53">
        <v>66</v>
      </c>
      <c r="F32" s="53">
        <v>79</v>
      </c>
      <c r="G32" s="54">
        <v>145</v>
      </c>
    </row>
    <row r="33" spans="1:7" x14ac:dyDescent="0.3">
      <c r="A33" s="59">
        <v>3239</v>
      </c>
      <c r="B33" s="60"/>
      <c r="C33" s="61"/>
      <c r="D33" s="20" t="s">
        <v>108</v>
      </c>
      <c r="E33" s="53">
        <v>66</v>
      </c>
      <c r="F33" s="53">
        <v>-66</v>
      </c>
      <c r="G33" s="54">
        <v>0</v>
      </c>
    </row>
    <row r="34" spans="1:7" x14ac:dyDescent="0.3">
      <c r="A34" s="59">
        <v>329</v>
      </c>
      <c r="B34" s="60"/>
      <c r="C34" s="61"/>
      <c r="D34" s="20" t="s">
        <v>68</v>
      </c>
      <c r="E34" s="53">
        <v>4529</v>
      </c>
      <c r="F34" s="53">
        <v>-13</v>
      </c>
      <c r="G34" s="54">
        <v>4516</v>
      </c>
    </row>
    <row r="35" spans="1:7" x14ac:dyDescent="0.3">
      <c r="A35" s="59">
        <v>3292</v>
      </c>
      <c r="B35" s="60"/>
      <c r="C35" s="61"/>
      <c r="D35" s="20" t="s">
        <v>109</v>
      </c>
      <c r="E35" s="53">
        <v>4516</v>
      </c>
      <c r="F35" s="53">
        <v>0</v>
      </c>
      <c r="G35" s="54">
        <v>4516</v>
      </c>
    </row>
    <row r="36" spans="1:7" x14ac:dyDescent="0.3">
      <c r="A36" s="59">
        <v>3299</v>
      </c>
      <c r="B36" s="60"/>
      <c r="C36" s="61"/>
      <c r="D36" s="20" t="s">
        <v>68</v>
      </c>
      <c r="E36" s="53">
        <v>13</v>
      </c>
      <c r="F36" s="53">
        <v>-13</v>
      </c>
      <c r="G36" s="54">
        <v>0</v>
      </c>
    </row>
    <row r="37" spans="1:7" x14ac:dyDescent="0.3">
      <c r="A37" s="65">
        <v>34</v>
      </c>
      <c r="B37" s="66"/>
      <c r="C37" s="67"/>
      <c r="D37" s="21" t="s">
        <v>55</v>
      </c>
      <c r="E37" s="55">
        <f>SUM(E38)</f>
        <v>465</v>
      </c>
      <c r="F37" s="55">
        <f>SUM(F38)</f>
        <v>0</v>
      </c>
      <c r="G37" s="68">
        <f>SUM(G38)</f>
        <v>465</v>
      </c>
    </row>
    <row r="38" spans="1:7" x14ac:dyDescent="0.3">
      <c r="A38" s="59">
        <v>343</v>
      </c>
      <c r="B38" s="60"/>
      <c r="C38" s="61"/>
      <c r="D38" s="20" t="s">
        <v>69</v>
      </c>
      <c r="E38" s="53">
        <v>465</v>
      </c>
      <c r="F38" s="53">
        <v>0</v>
      </c>
      <c r="G38" s="54">
        <v>465</v>
      </c>
    </row>
    <row r="39" spans="1:7" x14ac:dyDescent="0.3">
      <c r="A39" s="59">
        <v>3431</v>
      </c>
      <c r="B39" s="60"/>
      <c r="C39" s="61"/>
      <c r="D39" s="20" t="s">
        <v>125</v>
      </c>
      <c r="E39" s="53">
        <v>465</v>
      </c>
      <c r="F39" s="53">
        <v>0</v>
      </c>
      <c r="G39" s="54">
        <v>465</v>
      </c>
    </row>
    <row r="40" spans="1:7" ht="35.4" customHeight="1" x14ac:dyDescent="0.3">
      <c r="A40" s="100" t="s">
        <v>56</v>
      </c>
      <c r="B40" s="101"/>
      <c r="C40" s="102"/>
      <c r="D40" s="21" t="s">
        <v>70</v>
      </c>
      <c r="E40" s="55">
        <f>SUM(E41+E46+E78+E91)</f>
        <v>444230</v>
      </c>
      <c r="F40" s="55">
        <f>SUM(F41+F46+F78+F91)</f>
        <v>440807.03</v>
      </c>
      <c r="G40" s="68">
        <f>SUM(G41+G46+G78+G91)</f>
        <v>885037.3</v>
      </c>
    </row>
    <row r="41" spans="1:7" ht="27" customHeight="1" x14ac:dyDescent="0.3">
      <c r="A41" s="106" t="s">
        <v>57</v>
      </c>
      <c r="B41" s="107"/>
      <c r="C41" s="108"/>
      <c r="D41" s="62" t="s">
        <v>61</v>
      </c>
      <c r="E41" s="55">
        <f t="shared" ref="E41:G42" si="1">SUM(E42)</f>
        <v>31854</v>
      </c>
      <c r="F41" s="55">
        <f t="shared" si="1"/>
        <v>28146</v>
      </c>
      <c r="G41" s="68">
        <f t="shared" si="1"/>
        <v>60000</v>
      </c>
    </row>
    <row r="42" spans="1:7" ht="16.2" customHeight="1" x14ac:dyDescent="0.3">
      <c r="A42" s="100">
        <v>3</v>
      </c>
      <c r="B42" s="101"/>
      <c r="C42" s="102"/>
      <c r="D42" s="21" t="s">
        <v>9</v>
      </c>
      <c r="E42" s="55">
        <f t="shared" si="1"/>
        <v>31854</v>
      </c>
      <c r="F42" s="55">
        <f t="shared" si="1"/>
        <v>28146</v>
      </c>
      <c r="G42" s="68">
        <f t="shared" si="1"/>
        <v>60000</v>
      </c>
    </row>
    <row r="43" spans="1:7" ht="16.8" customHeight="1" x14ac:dyDescent="0.3">
      <c r="A43" s="103">
        <v>31</v>
      </c>
      <c r="B43" s="104"/>
      <c r="C43" s="105"/>
      <c r="D43" s="21" t="s">
        <v>10</v>
      </c>
      <c r="E43" s="55">
        <v>31854</v>
      </c>
      <c r="F43" s="55">
        <v>28146</v>
      </c>
      <c r="G43" s="68">
        <v>60000</v>
      </c>
    </row>
    <row r="44" spans="1:7" ht="15" customHeight="1" x14ac:dyDescent="0.3">
      <c r="A44" s="59">
        <v>311</v>
      </c>
      <c r="B44" s="64"/>
      <c r="C44" s="21"/>
      <c r="D44" s="20" t="s">
        <v>62</v>
      </c>
      <c r="E44" s="53">
        <v>31854</v>
      </c>
      <c r="F44" s="53">
        <v>28146</v>
      </c>
      <c r="G44" s="54">
        <v>60000</v>
      </c>
    </row>
    <row r="45" spans="1:7" ht="15" customHeight="1" x14ac:dyDescent="0.3">
      <c r="A45" s="59">
        <v>3111</v>
      </c>
      <c r="B45" s="64"/>
      <c r="C45" s="21"/>
      <c r="D45" s="20" t="s">
        <v>115</v>
      </c>
      <c r="E45" s="53">
        <v>31854</v>
      </c>
      <c r="F45" s="53">
        <v>28146</v>
      </c>
      <c r="G45" s="54">
        <v>60000</v>
      </c>
    </row>
    <row r="46" spans="1:7" ht="24" customHeight="1" x14ac:dyDescent="0.3">
      <c r="A46" s="106" t="s">
        <v>71</v>
      </c>
      <c r="B46" s="107"/>
      <c r="C46" s="108"/>
      <c r="D46" s="62" t="s">
        <v>72</v>
      </c>
      <c r="E46" s="55">
        <f>SUM(E47+E73)</f>
        <v>319330</v>
      </c>
      <c r="F46" s="55">
        <f>SUM(F47+F73)</f>
        <v>360000</v>
      </c>
      <c r="G46" s="68">
        <f>SUM(G47+G73)</f>
        <v>679330</v>
      </c>
    </row>
    <row r="47" spans="1:7" ht="16.8" customHeight="1" x14ac:dyDescent="0.3">
      <c r="A47" s="100">
        <v>3</v>
      </c>
      <c r="B47" s="101"/>
      <c r="C47" s="102"/>
      <c r="D47" s="21" t="s">
        <v>9</v>
      </c>
      <c r="E47" s="55">
        <f>SUM(E48+E56)</f>
        <v>316330</v>
      </c>
      <c r="F47" s="55">
        <f>SUM(F48+F56)</f>
        <v>356449.12</v>
      </c>
      <c r="G47" s="68">
        <f>SUM(G48+G56)</f>
        <v>672779.12</v>
      </c>
    </row>
    <row r="48" spans="1:7" ht="15.6" customHeight="1" x14ac:dyDescent="0.3">
      <c r="A48" s="103">
        <v>31</v>
      </c>
      <c r="B48" s="104"/>
      <c r="C48" s="105"/>
      <c r="D48" s="21" t="s">
        <v>10</v>
      </c>
      <c r="E48" s="55">
        <f>SUM(E49+E51+E53)</f>
        <v>255011</v>
      </c>
      <c r="F48" s="55">
        <f>SUM(F49+F51+F53)</f>
        <v>281449.12</v>
      </c>
      <c r="G48" s="68">
        <f>SUM(G49+G51+G53)</f>
        <v>536460.12</v>
      </c>
    </row>
    <row r="49" spans="1:7" ht="15" customHeight="1" x14ac:dyDescent="0.3">
      <c r="A49" s="59">
        <v>311</v>
      </c>
      <c r="B49" s="64"/>
      <c r="C49" s="21"/>
      <c r="D49" s="20" t="s">
        <v>62</v>
      </c>
      <c r="E49" s="53">
        <v>200011</v>
      </c>
      <c r="F49" s="53">
        <v>119917.3</v>
      </c>
      <c r="G49" s="54">
        <v>319928.3</v>
      </c>
    </row>
    <row r="50" spans="1:7" ht="15" customHeight="1" x14ac:dyDescent="0.3">
      <c r="A50" s="59">
        <v>3111</v>
      </c>
      <c r="B50" s="64"/>
      <c r="C50" s="21"/>
      <c r="D50" s="20" t="s">
        <v>115</v>
      </c>
      <c r="E50" s="53">
        <v>200011</v>
      </c>
      <c r="F50" s="53">
        <v>119917.3</v>
      </c>
      <c r="G50" s="54">
        <v>319928.3</v>
      </c>
    </row>
    <row r="51" spans="1:7" ht="15" customHeight="1" x14ac:dyDescent="0.3">
      <c r="A51" s="59">
        <v>312</v>
      </c>
      <c r="B51" s="64"/>
      <c r="C51" s="21"/>
      <c r="D51" s="20" t="s">
        <v>63</v>
      </c>
      <c r="E51" s="53">
        <v>0</v>
      </c>
      <c r="F51" s="53">
        <v>84531.82</v>
      </c>
      <c r="G51" s="54">
        <v>84531.82</v>
      </c>
    </row>
    <row r="52" spans="1:7" ht="15" customHeight="1" x14ac:dyDescent="0.3">
      <c r="A52" s="59">
        <v>3121</v>
      </c>
      <c r="B52" s="64"/>
      <c r="C52" s="21"/>
      <c r="D52" s="20" t="s">
        <v>63</v>
      </c>
      <c r="E52" s="53">
        <v>0</v>
      </c>
      <c r="F52" s="53">
        <v>84531.82</v>
      </c>
      <c r="G52" s="54">
        <v>84531.82</v>
      </c>
    </row>
    <row r="53" spans="1:7" ht="15" customHeight="1" x14ac:dyDescent="0.3">
      <c r="A53" s="59">
        <v>313</v>
      </c>
      <c r="B53" s="64"/>
      <c r="C53" s="21"/>
      <c r="D53" s="20" t="s">
        <v>64</v>
      </c>
      <c r="E53" s="53">
        <v>55000</v>
      </c>
      <c r="F53" s="53">
        <v>77000</v>
      </c>
      <c r="G53" s="54">
        <v>132000</v>
      </c>
    </row>
    <row r="54" spans="1:7" ht="15" customHeight="1" x14ac:dyDescent="0.3">
      <c r="A54" s="59">
        <v>3131</v>
      </c>
      <c r="B54" s="64"/>
      <c r="C54" s="21"/>
      <c r="D54" s="20" t="s">
        <v>116</v>
      </c>
      <c r="E54" s="53">
        <v>20000</v>
      </c>
      <c r="F54" s="53">
        <v>37000</v>
      </c>
      <c r="G54" s="54">
        <v>57000</v>
      </c>
    </row>
    <row r="55" spans="1:7" ht="15" customHeight="1" x14ac:dyDescent="0.3">
      <c r="A55" s="59">
        <v>3132</v>
      </c>
      <c r="B55" s="64"/>
      <c r="C55" s="21"/>
      <c r="D55" s="20" t="s">
        <v>117</v>
      </c>
      <c r="E55" s="53">
        <v>35000</v>
      </c>
      <c r="F55" s="53">
        <v>40000</v>
      </c>
      <c r="G55" s="54">
        <v>75000</v>
      </c>
    </row>
    <row r="56" spans="1:7" ht="15" customHeight="1" x14ac:dyDescent="0.3">
      <c r="A56" s="103">
        <v>32</v>
      </c>
      <c r="B56" s="104"/>
      <c r="C56" s="105"/>
      <c r="D56" s="21" t="s">
        <v>18</v>
      </c>
      <c r="E56" s="55">
        <f>SUM(E57+E59+E63+E69)</f>
        <v>61319</v>
      </c>
      <c r="F56" s="55">
        <f>SUM(F57+F59+F63+F69)</f>
        <v>75000</v>
      </c>
      <c r="G56" s="68">
        <f>SUM(G57+G59+G63+G69)</f>
        <v>136319</v>
      </c>
    </row>
    <row r="57" spans="1:7" ht="15" customHeight="1" x14ac:dyDescent="0.3">
      <c r="A57" s="59">
        <v>321</v>
      </c>
      <c r="B57" s="64"/>
      <c r="C57" s="21"/>
      <c r="D57" s="20" t="s">
        <v>73</v>
      </c>
      <c r="E57" s="53">
        <v>2000</v>
      </c>
      <c r="F57" s="53">
        <v>-2000</v>
      </c>
      <c r="G57" s="54">
        <v>0</v>
      </c>
    </row>
    <row r="58" spans="1:7" ht="15" customHeight="1" x14ac:dyDescent="0.3">
      <c r="A58" s="59">
        <v>3213</v>
      </c>
      <c r="B58" s="64"/>
      <c r="C58" s="21"/>
      <c r="D58" s="20" t="s">
        <v>126</v>
      </c>
      <c r="E58" s="53">
        <v>2000</v>
      </c>
      <c r="F58" s="53">
        <v>-2000</v>
      </c>
      <c r="G58" s="54">
        <v>0</v>
      </c>
    </row>
    <row r="59" spans="1:7" ht="15" customHeight="1" x14ac:dyDescent="0.3">
      <c r="A59" s="59">
        <v>322</v>
      </c>
      <c r="B59" s="64"/>
      <c r="C59" s="21"/>
      <c r="D59" s="20" t="s">
        <v>66</v>
      </c>
      <c r="E59" s="53">
        <v>11167</v>
      </c>
      <c r="F59" s="53">
        <v>36051</v>
      </c>
      <c r="G59" s="54">
        <v>47218</v>
      </c>
    </row>
    <row r="60" spans="1:7" ht="15" customHeight="1" x14ac:dyDescent="0.3">
      <c r="A60" s="59">
        <v>3221</v>
      </c>
      <c r="B60" s="64"/>
      <c r="C60" s="21"/>
      <c r="D60" s="20" t="s">
        <v>119</v>
      </c>
      <c r="E60" s="53">
        <v>1308</v>
      </c>
      <c r="F60" s="53">
        <v>51</v>
      </c>
      <c r="G60" s="54">
        <v>1359</v>
      </c>
    </row>
    <row r="61" spans="1:7" ht="17.399999999999999" customHeight="1" x14ac:dyDescent="0.3">
      <c r="A61" s="59">
        <v>3224</v>
      </c>
      <c r="B61" s="64"/>
      <c r="C61" s="21"/>
      <c r="D61" s="20" t="s">
        <v>154</v>
      </c>
      <c r="E61" s="53">
        <v>7986</v>
      </c>
      <c r="F61" s="53">
        <v>21000</v>
      </c>
      <c r="G61" s="54">
        <v>28986</v>
      </c>
    </row>
    <row r="62" spans="1:7" ht="15" customHeight="1" x14ac:dyDescent="0.3">
      <c r="A62" s="59">
        <v>3227</v>
      </c>
      <c r="B62" s="64"/>
      <c r="C62" s="21"/>
      <c r="D62" s="20" t="s">
        <v>121</v>
      </c>
      <c r="E62" s="53">
        <v>1873</v>
      </c>
      <c r="F62" s="53">
        <v>15000</v>
      </c>
      <c r="G62" s="54">
        <v>16873</v>
      </c>
    </row>
    <row r="63" spans="1:7" ht="15" customHeight="1" x14ac:dyDescent="0.3">
      <c r="A63" s="59">
        <v>323</v>
      </c>
      <c r="B63" s="64"/>
      <c r="C63" s="21"/>
      <c r="D63" s="20" t="s">
        <v>67</v>
      </c>
      <c r="E63" s="53">
        <v>47709</v>
      </c>
      <c r="F63" s="53">
        <v>40949</v>
      </c>
      <c r="G63" s="54">
        <v>88658</v>
      </c>
    </row>
    <row r="64" spans="1:7" ht="15" customHeight="1" x14ac:dyDescent="0.3">
      <c r="A64" s="59">
        <v>3232</v>
      </c>
      <c r="B64" s="64"/>
      <c r="C64" s="21"/>
      <c r="D64" s="20" t="s">
        <v>127</v>
      </c>
      <c r="E64" s="53">
        <v>8899</v>
      </c>
      <c r="F64" s="53">
        <v>15000</v>
      </c>
      <c r="G64" s="54">
        <v>23899</v>
      </c>
    </row>
    <row r="65" spans="1:7" ht="15" customHeight="1" x14ac:dyDescent="0.3">
      <c r="A65" s="59">
        <v>3233</v>
      </c>
      <c r="B65" s="64"/>
      <c r="C65" s="21"/>
      <c r="D65" s="20" t="s">
        <v>128</v>
      </c>
      <c r="E65" s="53">
        <v>51</v>
      </c>
      <c r="F65" s="53">
        <v>-51</v>
      </c>
      <c r="G65" s="54">
        <v>0</v>
      </c>
    </row>
    <row r="66" spans="1:7" ht="15" customHeight="1" x14ac:dyDescent="0.3">
      <c r="A66" s="59">
        <v>3237</v>
      </c>
      <c r="B66" s="64"/>
      <c r="C66" s="21"/>
      <c r="D66" s="20" t="s">
        <v>129</v>
      </c>
      <c r="E66" s="53">
        <v>35250</v>
      </c>
      <c r="F66" s="53">
        <v>24400</v>
      </c>
      <c r="G66" s="54">
        <v>59650</v>
      </c>
    </row>
    <row r="67" spans="1:7" ht="15" customHeight="1" x14ac:dyDescent="0.3">
      <c r="A67" s="59">
        <v>3238</v>
      </c>
      <c r="B67" s="64"/>
      <c r="C67" s="21"/>
      <c r="D67" s="20" t="s">
        <v>107</v>
      </c>
      <c r="E67" s="53">
        <v>2254</v>
      </c>
      <c r="F67" s="53">
        <v>1600</v>
      </c>
      <c r="G67" s="54">
        <v>3854</v>
      </c>
    </row>
    <row r="68" spans="1:7" ht="15" customHeight="1" x14ac:dyDescent="0.3">
      <c r="A68" s="59">
        <v>3239</v>
      </c>
      <c r="B68" s="64"/>
      <c r="C68" s="21"/>
      <c r="D68" s="20" t="s">
        <v>108</v>
      </c>
      <c r="E68" s="53">
        <v>1255</v>
      </c>
      <c r="F68" s="53">
        <v>0</v>
      </c>
      <c r="G68" s="54">
        <v>1255</v>
      </c>
    </row>
    <row r="69" spans="1:7" ht="15" customHeight="1" x14ac:dyDescent="0.3">
      <c r="A69" s="59">
        <v>329</v>
      </c>
      <c r="B69" s="64"/>
      <c r="C69" s="21"/>
      <c r="D69" s="20" t="s">
        <v>68</v>
      </c>
      <c r="E69" s="53">
        <v>443</v>
      </c>
      <c r="F69" s="53">
        <v>0</v>
      </c>
      <c r="G69" s="54">
        <v>443</v>
      </c>
    </row>
    <row r="70" spans="1:7" ht="15" customHeight="1" x14ac:dyDescent="0.3">
      <c r="A70" s="59">
        <v>3293</v>
      </c>
      <c r="B70" s="64"/>
      <c r="C70" s="21"/>
      <c r="D70" s="20" t="s">
        <v>110</v>
      </c>
      <c r="E70" s="53">
        <v>300</v>
      </c>
      <c r="F70" s="53">
        <v>0</v>
      </c>
      <c r="G70" s="54">
        <v>300</v>
      </c>
    </row>
    <row r="71" spans="1:7" ht="15" customHeight="1" x14ac:dyDescent="0.3">
      <c r="A71" s="59">
        <v>3295</v>
      </c>
      <c r="B71" s="64"/>
      <c r="C71" s="21"/>
      <c r="D71" s="20" t="s">
        <v>111</v>
      </c>
      <c r="E71" s="53">
        <v>141</v>
      </c>
      <c r="F71" s="53">
        <v>0</v>
      </c>
      <c r="G71" s="54">
        <v>141</v>
      </c>
    </row>
    <row r="72" spans="1:7" ht="15" customHeight="1" x14ac:dyDescent="0.3">
      <c r="A72" s="59">
        <v>3299</v>
      </c>
      <c r="B72" s="64"/>
      <c r="C72" s="21"/>
      <c r="D72" s="20" t="s">
        <v>68</v>
      </c>
      <c r="E72" s="53">
        <v>2</v>
      </c>
      <c r="F72" s="53">
        <v>0</v>
      </c>
      <c r="G72" s="54">
        <v>0</v>
      </c>
    </row>
    <row r="73" spans="1:7" ht="22.8" customHeight="1" x14ac:dyDescent="0.3">
      <c r="A73" s="100">
        <v>4</v>
      </c>
      <c r="B73" s="101"/>
      <c r="C73" s="102"/>
      <c r="D73" s="21" t="s">
        <v>74</v>
      </c>
      <c r="E73" s="55">
        <f t="shared" ref="E73:G74" si="2">SUM(E74)</f>
        <v>3000</v>
      </c>
      <c r="F73" s="55">
        <f t="shared" si="2"/>
        <v>3550.88</v>
      </c>
      <c r="G73" s="68">
        <f t="shared" si="2"/>
        <v>6550.88</v>
      </c>
    </row>
    <row r="74" spans="1:7" ht="22.2" customHeight="1" x14ac:dyDescent="0.3">
      <c r="A74" s="103">
        <v>42</v>
      </c>
      <c r="B74" s="104"/>
      <c r="C74" s="105"/>
      <c r="D74" s="21" t="s">
        <v>75</v>
      </c>
      <c r="E74" s="55">
        <f t="shared" si="2"/>
        <v>3000</v>
      </c>
      <c r="F74" s="55">
        <f t="shared" si="2"/>
        <v>3550.88</v>
      </c>
      <c r="G74" s="68">
        <f t="shared" si="2"/>
        <v>6550.88</v>
      </c>
    </row>
    <row r="75" spans="1:7" ht="15" customHeight="1" x14ac:dyDescent="0.3">
      <c r="A75" s="59">
        <v>422</v>
      </c>
      <c r="B75" s="64"/>
      <c r="C75" s="21"/>
      <c r="D75" s="20" t="s">
        <v>76</v>
      </c>
      <c r="E75" s="53">
        <v>3000</v>
      </c>
      <c r="F75" s="53">
        <v>3550.88</v>
      </c>
      <c r="G75" s="54">
        <v>6550.88</v>
      </c>
    </row>
    <row r="76" spans="1:7" ht="15" customHeight="1" x14ac:dyDescent="0.3">
      <c r="A76" s="59">
        <v>4221</v>
      </c>
      <c r="B76" s="64"/>
      <c r="C76" s="21"/>
      <c r="D76" s="20" t="s">
        <v>113</v>
      </c>
      <c r="E76" s="53">
        <v>3000</v>
      </c>
      <c r="F76" s="53">
        <v>0</v>
      </c>
      <c r="G76" s="54">
        <v>3000</v>
      </c>
    </row>
    <row r="77" spans="1:7" ht="15" customHeight="1" x14ac:dyDescent="0.3">
      <c r="A77" s="59">
        <v>4223</v>
      </c>
      <c r="B77" s="64"/>
      <c r="C77" s="21"/>
      <c r="D77" s="20" t="s">
        <v>130</v>
      </c>
      <c r="E77" s="53">
        <v>0</v>
      </c>
      <c r="F77" s="53">
        <v>3550.88</v>
      </c>
      <c r="G77" s="54">
        <v>3550.88</v>
      </c>
    </row>
    <row r="78" spans="1:7" ht="25.8" customHeight="1" x14ac:dyDescent="0.3">
      <c r="A78" s="106" t="s">
        <v>77</v>
      </c>
      <c r="B78" s="107"/>
      <c r="C78" s="108"/>
      <c r="D78" s="62" t="s">
        <v>78</v>
      </c>
      <c r="E78" s="55">
        <f t="shared" ref="E78:G79" si="3">SUM(E79)</f>
        <v>21235</v>
      </c>
      <c r="F78" s="55">
        <f t="shared" si="3"/>
        <v>18765</v>
      </c>
      <c r="G78" s="68">
        <f t="shared" si="3"/>
        <v>40000</v>
      </c>
    </row>
    <row r="79" spans="1:7" ht="15" customHeight="1" x14ac:dyDescent="0.3">
      <c r="A79" s="100">
        <v>3</v>
      </c>
      <c r="B79" s="101"/>
      <c r="C79" s="102"/>
      <c r="D79" s="21" t="s">
        <v>9</v>
      </c>
      <c r="E79" s="55">
        <f t="shared" si="3"/>
        <v>21235</v>
      </c>
      <c r="F79" s="55">
        <f t="shared" si="3"/>
        <v>18765</v>
      </c>
      <c r="G79" s="68">
        <f t="shared" si="3"/>
        <v>40000</v>
      </c>
    </row>
    <row r="80" spans="1:7" ht="15" customHeight="1" x14ac:dyDescent="0.3">
      <c r="A80" s="103">
        <v>32</v>
      </c>
      <c r="B80" s="104"/>
      <c r="C80" s="105"/>
      <c r="D80" s="21" t="s">
        <v>18</v>
      </c>
      <c r="E80" s="55">
        <f>SUM(E81+E84+E88)</f>
        <v>21235</v>
      </c>
      <c r="F80" s="55">
        <f>SUM(F81+F84+F88)</f>
        <v>18765</v>
      </c>
      <c r="G80" s="68">
        <f>SUM(G81+G84+G88)</f>
        <v>40000</v>
      </c>
    </row>
    <row r="81" spans="1:7" ht="15" customHeight="1" x14ac:dyDescent="0.3">
      <c r="A81" s="59">
        <v>321</v>
      </c>
      <c r="B81" s="64"/>
      <c r="C81" s="21"/>
      <c r="D81" s="20" t="s">
        <v>65</v>
      </c>
      <c r="E81" s="53">
        <v>9852</v>
      </c>
      <c r="F81" s="53">
        <v>8293</v>
      </c>
      <c r="G81" s="54">
        <v>18145</v>
      </c>
    </row>
    <row r="82" spans="1:7" ht="15" customHeight="1" x14ac:dyDescent="0.3">
      <c r="A82" s="59">
        <v>3211</v>
      </c>
      <c r="B82" s="64"/>
      <c r="C82" s="21"/>
      <c r="D82" s="20" t="s">
        <v>92</v>
      </c>
      <c r="E82" s="53">
        <v>1114</v>
      </c>
      <c r="F82" s="53">
        <v>0</v>
      </c>
      <c r="G82" s="54">
        <v>1114</v>
      </c>
    </row>
    <row r="83" spans="1:7" ht="15" customHeight="1" x14ac:dyDescent="0.3">
      <c r="A83" s="59">
        <v>3212</v>
      </c>
      <c r="B83" s="64"/>
      <c r="C83" s="21"/>
      <c r="D83" s="20" t="s">
        <v>131</v>
      </c>
      <c r="E83" s="53">
        <v>8738</v>
      </c>
      <c r="F83" s="53">
        <v>8293</v>
      </c>
      <c r="G83" s="54">
        <v>17031</v>
      </c>
    </row>
    <row r="84" spans="1:7" ht="15" customHeight="1" x14ac:dyDescent="0.3">
      <c r="A84" s="59">
        <v>322</v>
      </c>
      <c r="B84" s="64"/>
      <c r="C84" s="21"/>
      <c r="D84" s="20" t="s">
        <v>66</v>
      </c>
      <c r="E84" s="53">
        <v>11015</v>
      </c>
      <c r="F84" s="53">
        <v>10000</v>
      </c>
      <c r="G84" s="54">
        <v>21015</v>
      </c>
    </row>
    <row r="85" spans="1:7" ht="15" customHeight="1" x14ac:dyDescent="0.3">
      <c r="A85" s="59">
        <v>3223</v>
      </c>
      <c r="B85" s="64"/>
      <c r="C85" s="21"/>
      <c r="D85" s="20" t="s">
        <v>96</v>
      </c>
      <c r="E85" s="53">
        <v>6509</v>
      </c>
      <c r="F85" s="53">
        <v>0</v>
      </c>
      <c r="G85" s="54">
        <v>6509</v>
      </c>
    </row>
    <row r="86" spans="1:7" ht="16.2" customHeight="1" x14ac:dyDescent="0.3">
      <c r="A86" s="59">
        <v>3224</v>
      </c>
      <c r="B86" s="64"/>
      <c r="C86" s="21"/>
      <c r="D86" s="20" t="s">
        <v>146</v>
      </c>
      <c r="E86" s="53">
        <v>136</v>
      </c>
      <c r="F86" s="53">
        <v>10000</v>
      </c>
      <c r="G86" s="54">
        <v>10136</v>
      </c>
    </row>
    <row r="87" spans="1:7" ht="15" customHeight="1" x14ac:dyDescent="0.3">
      <c r="A87" s="59">
        <v>3225</v>
      </c>
      <c r="B87" s="64"/>
      <c r="C87" s="21"/>
      <c r="D87" s="20" t="s">
        <v>98</v>
      </c>
      <c r="E87" s="53">
        <v>4370</v>
      </c>
      <c r="F87" s="53">
        <v>0</v>
      </c>
      <c r="G87" s="54">
        <v>4370</v>
      </c>
    </row>
    <row r="88" spans="1:7" ht="15" customHeight="1" x14ac:dyDescent="0.3">
      <c r="A88" s="59">
        <v>323</v>
      </c>
      <c r="B88" s="64"/>
      <c r="C88" s="21"/>
      <c r="D88" s="20" t="s">
        <v>67</v>
      </c>
      <c r="E88" s="53">
        <v>368</v>
      </c>
      <c r="F88" s="53">
        <v>472</v>
      </c>
      <c r="G88" s="54">
        <v>840</v>
      </c>
    </row>
    <row r="89" spans="1:7" ht="15" customHeight="1" x14ac:dyDescent="0.3">
      <c r="A89" s="59">
        <v>3231</v>
      </c>
      <c r="B89" s="64"/>
      <c r="C89" s="21"/>
      <c r="D89" s="20" t="s">
        <v>122</v>
      </c>
      <c r="E89" s="53">
        <v>368</v>
      </c>
      <c r="F89" s="53">
        <v>0</v>
      </c>
      <c r="G89" s="54">
        <v>368</v>
      </c>
    </row>
    <row r="90" spans="1:7" ht="15" customHeight="1" x14ac:dyDescent="0.3">
      <c r="A90" s="59">
        <v>3236</v>
      </c>
      <c r="B90" s="64"/>
      <c r="C90" s="21"/>
      <c r="D90" s="20" t="s">
        <v>105</v>
      </c>
      <c r="E90" s="53">
        <v>0</v>
      </c>
      <c r="F90" s="53">
        <v>472</v>
      </c>
      <c r="G90" s="54">
        <v>472</v>
      </c>
    </row>
    <row r="91" spans="1:7" ht="25.2" customHeight="1" x14ac:dyDescent="0.3">
      <c r="A91" s="106" t="s">
        <v>79</v>
      </c>
      <c r="B91" s="107"/>
      <c r="C91" s="108"/>
      <c r="D91" s="62" t="s">
        <v>80</v>
      </c>
      <c r="E91" s="55">
        <f>SUM(E92)</f>
        <v>71811</v>
      </c>
      <c r="F91" s="55">
        <f>SUM(F92)</f>
        <v>33896.03</v>
      </c>
      <c r="G91" s="68">
        <f>SUM(G92)</f>
        <v>105707.29999999999</v>
      </c>
    </row>
    <row r="92" spans="1:7" ht="15" customHeight="1" x14ac:dyDescent="0.3">
      <c r="A92" s="100">
        <v>3</v>
      </c>
      <c r="B92" s="101"/>
      <c r="C92" s="102"/>
      <c r="D92" s="21" t="s">
        <v>9</v>
      </c>
      <c r="E92" s="55">
        <f>SUM(E93+E100)</f>
        <v>71811</v>
      </c>
      <c r="F92" s="55">
        <f>SUM(F93+F100)</f>
        <v>33896.03</v>
      </c>
      <c r="G92" s="68">
        <f>SUM(G93+G100)</f>
        <v>105707.29999999999</v>
      </c>
    </row>
    <row r="93" spans="1:7" ht="15" customHeight="1" x14ac:dyDescent="0.3">
      <c r="A93" s="103">
        <v>31</v>
      </c>
      <c r="B93" s="104"/>
      <c r="C93" s="105"/>
      <c r="D93" s="21" t="s">
        <v>10</v>
      </c>
      <c r="E93" s="55">
        <f>SUM(E94+E96)</f>
        <v>65250</v>
      </c>
      <c r="F93" s="55">
        <f>SUM(F94+F96+F98)</f>
        <v>19827.650000000001</v>
      </c>
      <c r="G93" s="68">
        <f>SUM(G94+G98)</f>
        <v>85077.92</v>
      </c>
    </row>
    <row r="94" spans="1:7" ht="15" customHeight="1" x14ac:dyDescent="0.3">
      <c r="A94" s="59">
        <v>311</v>
      </c>
      <c r="B94" s="64"/>
      <c r="C94" s="21"/>
      <c r="D94" s="20" t="s">
        <v>62</v>
      </c>
      <c r="E94" s="53">
        <v>45250</v>
      </c>
      <c r="F94" s="53">
        <v>22726.65</v>
      </c>
      <c r="G94" s="54">
        <v>67976.649999999994</v>
      </c>
    </row>
    <row r="95" spans="1:7" ht="15" customHeight="1" x14ac:dyDescent="0.3">
      <c r="A95" s="59">
        <v>3111</v>
      </c>
      <c r="B95" s="64"/>
      <c r="C95" s="21"/>
      <c r="D95" s="20" t="s">
        <v>115</v>
      </c>
      <c r="E95" s="53">
        <v>45250</v>
      </c>
      <c r="F95" s="53">
        <v>22726.65</v>
      </c>
      <c r="G95" s="54">
        <v>67976.649999999994</v>
      </c>
    </row>
    <row r="96" spans="1:7" ht="15" customHeight="1" x14ac:dyDescent="0.3">
      <c r="A96" s="59">
        <v>313</v>
      </c>
      <c r="B96" s="64"/>
      <c r="C96" s="21"/>
      <c r="D96" s="20" t="s">
        <v>64</v>
      </c>
      <c r="E96" s="53">
        <v>20000</v>
      </c>
      <c r="F96" s="53">
        <v>-20000</v>
      </c>
      <c r="G96" s="54">
        <v>0</v>
      </c>
    </row>
    <row r="97" spans="1:7" ht="15" customHeight="1" x14ac:dyDescent="0.3">
      <c r="A97" s="59">
        <v>3132</v>
      </c>
      <c r="B97" s="64"/>
      <c r="C97" s="21"/>
      <c r="D97" s="20" t="s">
        <v>117</v>
      </c>
      <c r="E97" s="53">
        <v>20000</v>
      </c>
      <c r="F97" s="53">
        <v>-20000</v>
      </c>
      <c r="G97" s="54">
        <v>0</v>
      </c>
    </row>
    <row r="98" spans="1:7" ht="15" customHeight="1" x14ac:dyDescent="0.3">
      <c r="A98" s="59">
        <v>312</v>
      </c>
      <c r="B98" s="64"/>
      <c r="C98" s="21"/>
      <c r="D98" s="20" t="s">
        <v>63</v>
      </c>
      <c r="E98" s="53">
        <v>0</v>
      </c>
      <c r="F98" s="53">
        <v>17101</v>
      </c>
      <c r="G98" s="54">
        <v>17101.27</v>
      </c>
    </row>
    <row r="99" spans="1:7" ht="15" customHeight="1" x14ac:dyDescent="0.3">
      <c r="A99" s="59">
        <v>3121</v>
      </c>
      <c r="B99" s="64"/>
      <c r="C99" s="21"/>
      <c r="D99" s="20" t="s">
        <v>63</v>
      </c>
      <c r="E99" s="53">
        <v>0</v>
      </c>
      <c r="F99" s="53">
        <v>17101</v>
      </c>
      <c r="G99" s="54">
        <v>17101.27</v>
      </c>
    </row>
    <row r="100" spans="1:7" ht="15" customHeight="1" x14ac:dyDescent="0.3">
      <c r="A100" s="103">
        <v>32</v>
      </c>
      <c r="B100" s="104"/>
      <c r="C100" s="105"/>
      <c r="D100" s="20" t="s">
        <v>18</v>
      </c>
      <c r="E100" s="53">
        <f>SUM(E101+E103)</f>
        <v>6561</v>
      </c>
      <c r="F100" s="53">
        <f>SUM(F101+F103)</f>
        <v>14068.38</v>
      </c>
      <c r="G100" s="54">
        <f>SUM(G101+G103)</f>
        <v>20629.379999999997</v>
      </c>
    </row>
    <row r="101" spans="1:7" ht="15" customHeight="1" x14ac:dyDescent="0.3">
      <c r="A101" s="59">
        <v>322</v>
      </c>
      <c r="B101" s="66"/>
      <c r="C101" s="67"/>
      <c r="D101" s="20" t="s">
        <v>66</v>
      </c>
      <c r="E101" s="53">
        <v>6000</v>
      </c>
      <c r="F101" s="53">
        <v>0</v>
      </c>
      <c r="G101" s="54">
        <v>6000</v>
      </c>
    </row>
    <row r="102" spans="1:7" ht="15" customHeight="1" x14ac:dyDescent="0.3">
      <c r="A102" s="59">
        <v>3223</v>
      </c>
      <c r="B102" s="66"/>
      <c r="C102" s="67"/>
      <c r="D102" s="20" t="s">
        <v>96</v>
      </c>
      <c r="E102" s="53">
        <v>6000</v>
      </c>
      <c r="F102" s="53">
        <v>0</v>
      </c>
      <c r="G102" s="54">
        <v>6000</v>
      </c>
    </row>
    <row r="103" spans="1:7" ht="15" customHeight="1" x14ac:dyDescent="0.3">
      <c r="A103" s="59">
        <v>323</v>
      </c>
      <c r="B103" s="64"/>
      <c r="C103" s="21"/>
      <c r="D103" s="20" t="s">
        <v>67</v>
      </c>
      <c r="E103" s="53">
        <v>561</v>
      </c>
      <c r="F103" s="53">
        <v>14068.38</v>
      </c>
      <c r="G103" s="54">
        <v>14629.38</v>
      </c>
    </row>
    <row r="104" spans="1:7" ht="15" customHeight="1" x14ac:dyDescent="0.3">
      <c r="A104" s="59">
        <v>3232</v>
      </c>
      <c r="B104" s="64"/>
      <c r="C104" s="21"/>
      <c r="D104" s="20" t="s">
        <v>127</v>
      </c>
      <c r="E104" s="53">
        <v>561</v>
      </c>
      <c r="F104" s="53">
        <v>13896</v>
      </c>
      <c r="G104" s="54">
        <v>14457</v>
      </c>
    </row>
    <row r="105" spans="1:7" ht="15" customHeight="1" x14ac:dyDescent="0.3">
      <c r="A105" s="59">
        <v>3236</v>
      </c>
      <c r="B105" s="64"/>
      <c r="C105" s="21"/>
      <c r="D105" s="20" t="s">
        <v>105</v>
      </c>
      <c r="E105" s="53">
        <v>0</v>
      </c>
      <c r="F105" s="53">
        <v>172.38</v>
      </c>
      <c r="G105" s="54">
        <v>172.38</v>
      </c>
    </row>
    <row r="106" spans="1:7" ht="15" customHeight="1" x14ac:dyDescent="0.3">
      <c r="A106" s="63"/>
      <c r="B106" s="64"/>
      <c r="C106" s="21"/>
      <c r="D106" s="21"/>
      <c r="E106" s="53"/>
      <c r="F106" s="53"/>
      <c r="G106" s="54"/>
    </row>
    <row r="109" spans="1:7" x14ac:dyDescent="0.3">
      <c r="D109" t="s">
        <v>156</v>
      </c>
      <c r="F109" t="s">
        <v>158</v>
      </c>
    </row>
    <row r="110" spans="1:7" x14ac:dyDescent="0.3">
      <c r="D110" t="s">
        <v>155</v>
      </c>
      <c r="F110" t="s">
        <v>159</v>
      </c>
    </row>
    <row r="111" spans="1:7" x14ac:dyDescent="0.3">
      <c r="D111" t="s">
        <v>157</v>
      </c>
    </row>
  </sheetData>
  <mergeCells count="26">
    <mergeCell ref="A48:C48"/>
    <mergeCell ref="A56:C56"/>
    <mergeCell ref="A73:C73"/>
    <mergeCell ref="A74:C74"/>
    <mergeCell ref="A41:C41"/>
    <mergeCell ref="A42:C42"/>
    <mergeCell ref="A43:C43"/>
    <mergeCell ref="A46:C46"/>
    <mergeCell ref="A47:C47"/>
    <mergeCell ref="A8:C8"/>
    <mergeCell ref="A9:C9"/>
    <mergeCell ref="A16:C16"/>
    <mergeCell ref="A10:C10"/>
    <mergeCell ref="A40:C40"/>
    <mergeCell ref="A6:C6"/>
    <mergeCell ref="A7:C7"/>
    <mergeCell ref="A1:G1"/>
    <mergeCell ref="A3:G3"/>
    <mergeCell ref="A5:C5"/>
    <mergeCell ref="A92:C92"/>
    <mergeCell ref="A93:C93"/>
    <mergeCell ref="A100:C100"/>
    <mergeCell ref="A91:C91"/>
    <mergeCell ref="A78:C78"/>
    <mergeCell ref="A79:C79"/>
    <mergeCell ref="A80:C80"/>
  </mergeCells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4B894-3323-4424-8162-B34C66CB33F8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7</vt:i4>
      </vt:variant>
    </vt:vector>
  </HeadingPairs>
  <TitlesOfParts>
    <vt:vector size="7" baseType="lpstr">
      <vt:lpstr>SAŽETAK</vt:lpstr>
      <vt:lpstr> Račun prihoda i rashoda</vt:lpstr>
      <vt:lpstr>Prihodi i rashodi po izvorima</vt:lpstr>
      <vt:lpstr>Rashodi prema funkcijskoj kl</vt:lpstr>
      <vt:lpstr>POSEBNI DIO</vt:lpstr>
      <vt:lpstr>List2</vt:lpstr>
      <vt:lpstr>List1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Marija Lacković</dc:creator>
  <cp:lastModifiedBy>JVP Krapina</cp:lastModifiedBy>
  <cp:lastPrinted>2024-06-12T06:19:58Z</cp:lastPrinted>
  <dcterms:created xsi:type="dcterms:W3CDTF">2022-08-12T12:51:27Z</dcterms:created>
  <dcterms:modified xsi:type="dcterms:W3CDTF">2024-06-12T08:45:34Z</dcterms:modified>
</cp:coreProperties>
</file>