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46E05FC-4E07-4845-B4F7-6F0544F2B1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7" l="1"/>
  <c r="G45" i="7"/>
  <c r="G46" i="7"/>
  <c r="I111" i="7"/>
  <c r="I113" i="7"/>
  <c r="I112" i="7" s="1"/>
  <c r="H112" i="7"/>
  <c r="G113" i="7"/>
  <c r="G112" i="7" s="1"/>
  <c r="I106" i="7"/>
  <c r="H106" i="7"/>
  <c r="H105" i="7" s="1"/>
  <c r="G106" i="7"/>
  <c r="I95" i="7"/>
  <c r="H95" i="7"/>
  <c r="G95" i="7"/>
  <c r="I89" i="7"/>
  <c r="I88" i="7" s="1"/>
  <c r="H89" i="7"/>
  <c r="H88" i="7" s="1"/>
  <c r="G89" i="7"/>
  <c r="G88" i="7" s="1"/>
  <c r="I84" i="7"/>
  <c r="H84" i="7"/>
  <c r="G84" i="7"/>
  <c r="G74" i="7"/>
  <c r="I74" i="7"/>
  <c r="H90" i="3"/>
  <c r="H85" i="3" s="1"/>
  <c r="H84" i="3" s="1"/>
  <c r="I87" i="3"/>
  <c r="I90" i="3"/>
  <c r="G90" i="3"/>
  <c r="G82" i="3"/>
  <c r="H82" i="3"/>
  <c r="H79" i="3" s="1"/>
  <c r="I82" i="3"/>
  <c r="G10" i="3"/>
  <c r="G11" i="3"/>
  <c r="I11" i="3"/>
  <c r="H11" i="3"/>
  <c r="H10" i="3" s="1"/>
  <c r="I118" i="7"/>
  <c r="I117" i="7" s="1"/>
  <c r="H118" i="7"/>
  <c r="H117" i="7" s="1"/>
  <c r="G118" i="7"/>
  <c r="G117" i="7" s="1"/>
  <c r="I92" i="7"/>
  <c r="H92" i="7"/>
  <c r="G92" i="7"/>
  <c r="I81" i="7"/>
  <c r="H81" i="7"/>
  <c r="G81" i="7"/>
  <c r="H74" i="7"/>
  <c r="I67" i="7"/>
  <c r="H67" i="7"/>
  <c r="G67" i="7"/>
  <c r="I63" i="7"/>
  <c r="H63" i="7"/>
  <c r="G63" i="7"/>
  <c r="I59" i="7"/>
  <c r="I54" i="7" s="1"/>
  <c r="H59" i="7"/>
  <c r="H54" i="7" s="1"/>
  <c r="G59" i="7"/>
  <c r="G54" i="7" s="1"/>
  <c r="I36" i="7"/>
  <c r="H36" i="7"/>
  <c r="G36" i="7"/>
  <c r="I27" i="7"/>
  <c r="H27" i="7"/>
  <c r="G27" i="7"/>
  <c r="I22" i="7"/>
  <c r="H22" i="7"/>
  <c r="G22" i="7"/>
  <c r="I19" i="7"/>
  <c r="H19" i="7"/>
  <c r="G19" i="7"/>
  <c r="I15" i="7"/>
  <c r="I10" i="7" s="1"/>
  <c r="H15" i="7"/>
  <c r="G15" i="7"/>
  <c r="G10" i="7" s="1"/>
  <c r="I73" i="3"/>
  <c r="H73" i="3"/>
  <c r="G73" i="3"/>
  <c r="H63" i="3"/>
  <c r="G63" i="3"/>
  <c r="I57" i="3"/>
  <c r="H57" i="3"/>
  <c r="G57" i="3"/>
  <c r="I54" i="3"/>
  <c r="H54" i="3"/>
  <c r="G54" i="3"/>
  <c r="I45" i="3"/>
  <c r="H45" i="3"/>
  <c r="G45" i="3"/>
  <c r="I43" i="3"/>
  <c r="H43" i="3"/>
  <c r="G43" i="3"/>
  <c r="I41" i="3"/>
  <c r="H41" i="3"/>
  <c r="G41" i="3"/>
  <c r="G105" i="7"/>
  <c r="I105" i="7"/>
  <c r="I85" i="3"/>
  <c r="I84" i="3" s="1"/>
  <c r="G85" i="3"/>
  <c r="G84" i="3" s="1"/>
  <c r="I79" i="3"/>
  <c r="G79" i="3"/>
  <c r="E10" i="3"/>
  <c r="F10" i="3"/>
  <c r="F117" i="7"/>
  <c r="E117" i="7"/>
  <c r="E111" i="7" s="1"/>
  <c r="F91" i="7"/>
  <c r="F87" i="7" s="1"/>
  <c r="E91" i="7"/>
  <c r="E87" i="7" s="1"/>
  <c r="I39" i="7"/>
  <c r="G39" i="7"/>
  <c r="F39" i="7"/>
  <c r="E39" i="7"/>
  <c r="F80" i="7"/>
  <c r="F79" i="7" s="1"/>
  <c r="E80" i="7"/>
  <c r="E79" i="7" s="1"/>
  <c r="F62" i="7"/>
  <c r="E62" i="7"/>
  <c r="F18" i="7"/>
  <c r="E18" i="7"/>
  <c r="F112" i="7"/>
  <c r="F106" i="7"/>
  <c r="F105" i="7" s="1"/>
  <c r="F54" i="7"/>
  <c r="E54" i="7"/>
  <c r="I46" i="7"/>
  <c r="I45" i="7" s="1"/>
  <c r="F46" i="7"/>
  <c r="E46" i="7"/>
  <c r="F10" i="7"/>
  <c r="E10" i="7"/>
  <c r="F36" i="3"/>
  <c r="E36" i="3"/>
  <c r="H80" i="7" l="1"/>
  <c r="H79" i="7" s="1"/>
  <c r="I91" i="7"/>
  <c r="I87" i="7" s="1"/>
  <c r="G111" i="7"/>
  <c r="G80" i="7"/>
  <c r="G79" i="7" s="1"/>
  <c r="H91" i="7"/>
  <c r="H87" i="7" s="1"/>
  <c r="G91" i="7"/>
  <c r="G87" i="7" s="1"/>
  <c r="I80" i="7"/>
  <c r="I79" i="7" s="1"/>
  <c r="I10" i="3"/>
  <c r="G62" i="7"/>
  <c r="H62" i="7"/>
  <c r="H53" i="7" s="1"/>
  <c r="I62" i="7"/>
  <c r="I18" i="7"/>
  <c r="I9" i="7" s="1"/>
  <c r="I7" i="7" s="1"/>
  <c r="G18" i="7"/>
  <c r="G9" i="7" s="1"/>
  <c r="G7" i="7" s="1"/>
  <c r="I48" i="3"/>
  <c r="H48" i="3"/>
  <c r="G48" i="3"/>
  <c r="H36" i="3"/>
  <c r="I36" i="3"/>
  <c r="G36" i="3"/>
  <c r="E53" i="7"/>
  <c r="F53" i="7"/>
  <c r="F111" i="7"/>
  <c r="E45" i="7"/>
  <c r="F45" i="7"/>
  <c r="H7" i="7"/>
  <c r="E9" i="7"/>
  <c r="E7" i="7" s="1"/>
  <c r="F9" i="7"/>
  <c r="F7" i="7" s="1"/>
  <c r="E35" i="3"/>
  <c r="F35" i="3"/>
  <c r="G53" i="7" l="1"/>
  <c r="I53" i="7"/>
  <c r="I43" i="7" s="1"/>
  <c r="I6" i="7" s="1"/>
  <c r="I35" i="3"/>
  <c r="H35" i="3"/>
  <c r="G35" i="3"/>
  <c r="E43" i="7"/>
  <c r="E6" i="7" s="1"/>
  <c r="H43" i="7"/>
  <c r="H6" i="7" s="1"/>
  <c r="F43" i="7"/>
  <c r="F6" i="7" s="1"/>
  <c r="G6" i="7"/>
</calcChain>
</file>

<file path=xl/sharedStrings.xml><?xml version="1.0" encoding="utf-8"?>
<sst xmlns="http://schemas.openxmlformats.org/spreadsheetml/2006/main" count="321" uniqueCount="189">
  <si>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</si>
  <si>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</si>
  <si>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</si>
  <si>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</si>
  <si>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</si>
  <si>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</si>
  <si>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</si>
  <si>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</si>
  <si>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</si>
  <si>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</si>
  <si>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</si>
  <si>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</si>
  <si>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</si>
  <si>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</si>
  <si>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</si>
  <si>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</si>
  <si>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</si>
  <si>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</si>
  <si>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</si>
  <si>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</si>
  <si>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</si>
  <si>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</si>
  <si>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</si>
  <si>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</si>
  <si>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</si>
  <si>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</si>
  <si>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</si>
  <si>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</si>
  <si>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</si>
  <si>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</si>
  <si>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</si>
  <si>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</si>
  <si>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</si>
  <si>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</si>
  <si>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</si>
  <si>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</si>
  <si>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</si>
  <si>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</si>
  <si>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</si>
  <si>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</si>
  <si>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</si>
  <si>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PROGRAMA</t>
  </si>
  <si>
    <t>NAZIV AKTIVNOSTI</t>
  </si>
  <si>
    <t>Naziv izvora financiranja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</si>
  <si>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</si>
  <si>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</si>
  <si>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</si>
  <si>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</si>
  <si>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</si>
  <si>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</si>
  <si>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</si>
  <si>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</si>
  <si>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</si>
  <si>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Pomoći iz inozemstva i od subjekata unutar općeg proračuna</t>
  </si>
  <si>
    <t>Prihodi iz nadležnog proračuna i od HZZO-a temeljem ugovornih obveza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</si>
  <si>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</si>
  <si>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</si>
  <si>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</si>
  <si>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Prihodi od imovine</t>
  </si>
  <si>
    <t>Prihodi od prodaje proizvoda i robe te pruženih usluga i prihodi od donacija</t>
  </si>
  <si>
    <t>01 Javni red i sigurnost</t>
  </si>
  <si>
    <t>032 Usluge protupožarne zaštite</t>
  </si>
  <si>
    <t>08 Rekreacija, kultura i religija</t>
  </si>
  <si>
    <t>082 Službe kulture</t>
  </si>
  <si>
    <t>04 Obrazovanje</t>
  </si>
  <si>
    <t>091 Predškolsko i osnovno obrazovanje</t>
  </si>
  <si>
    <t>Financijski rashodi</t>
  </si>
  <si>
    <t>PROGRAM: 5007, Zaštita od požara i javni red i sigurnost</t>
  </si>
  <si>
    <t>Aktivnost: A500701, Djelatnost JVP-e-zakonski standard</t>
  </si>
  <si>
    <t xml:space="preserve">Izvor financiranja: 12, Opći prihodi i primici </t>
  </si>
  <si>
    <t>Kazne, uprav. mj. i ostali pr.</t>
  </si>
  <si>
    <t>Višak prihoda iz prethodnih godina</t>
  </si>
  <si>
    <t>Ostali rashodi za zaposlene</t>
  </si>
  <si>
    <t>Plaće (bruto)</t>
  </si>
  <si>
    <t>Doprinosi na plaće</t>
  </si>
  <si>
    <t>Naknade troškova zaposlenima</t>
  </si>
  <si>
    <t>Rashodi za usluge</t>
  </si>
  <si>
    <t>Postrojenje i oprema</t>
  </si>
  <si>
    <t>Rashodi za materijale i energiju</t>
  </si>
  <si>
    <t>Ostali nespomenuti rashodi posl.</t>
  </si>
  <si>
    <t>Ostali financijski rashodi</t>
  </si>
  <si>
    <t>Aktivnost: A500707, Djelatnost JVP-e-iznad zakonskog standarda</t>
  </si>
  <si>
    <t>Izvori financiranja: 12, Opći prihodi i primici</t>
  </si>
  <si>
    <t>Izvori financiranja: 22, Vlastiti prihodi</t>
  </si>
  <si>
    <t>Rashodi za nabavu nefi. imovine</t>
  </si>
  <si>
    <t>Rashodi za nab. proizv. dug. im.</t>
  </si>
  <si>
    <t>Izvori financiranja: 43, Pomoći</t>
  </si>
  <si>
    <t>Izvori financiranja: 56, Fondovi EU</t>
  </si>
  <si>
    <t>Izvori financiranja: 91, Višak prihoda</t>
  </si>
  <si>
    <t>Prijevozna sredstva</t>
  </si>
  <si>
    <r>
      <t xml:space="preserve">509.567 / </t>
    </r>
    <r>
      <rPr>
        <sz val="10"/>
        <color rgb="FF000000"/>
        <rFont val="Arial"/>
        <family val="2"/>
        <charset val="238"/>
      </rPr>
      <t>3.839.332,18</t>
    </r>
  </si>
  <si>
    <r>
      <t xml:space="preserve">698.757 / </t>
    </r>
    <r>
      <rPr>
        <sz val="10"/>
        <color rgb="FF000000"/>
        <rFont val="Arial"/>
        <family val="2"/>
        <charset val="238"/>
      </rPr>
      <t>5.264.787,55</t>
    </r>
  </si>
  <si>
    <r>
      <t xml:space="preserve">512.788 / </t>
    </r>
    <r>
      <rPr>
        <sz val="10"/>
        <color rgb="FF000000"/>
        <rFont val="Arial"/>
        <family val="2"/>
        <charset val="238"/>
      </rPr>
      <t>3.863.599,45</t>
    </r>
  </si>
  <si>
    <r>
      <t xml:space="preserve">787.317 / </t>
    </r>
    <r>
      <rPr>
        <sz val="10"/>
        <color rgb="FF000000"/>
        <rFont val="Arial"/>
        <family val="2"/>
        <charset val="238"/>
      </rPr>
      <t>5.932.042,72</t>
    </r>
  </si>
  <si>
    <r>
      <t xml:space="preserve">510.955 / </t>
    </r>
    <r>
      <rPr>
        <sz val="10"/>
        <color rgb="FF000000"/>
        <rFont val="Arial"/>
        <family val="2"/>
        <charset val="238"/>
      </rPr>
      <t>3.849.789,39</t>
    </r>
  </si>
  <si>
    <r>
      <t xml:space="preserve">768.847 / </t>
    </r>
    <r>
      <rPr>
        <sz val="10"/>
        <color rgb="FF000000"/>
        <rFont val="Arial"/>
        <family val="2"/>
        <charset val="238"/>
      </rPr>
      <t>5.792.880,96</t>
    </r>
  </si>
  <si>
    <r>
      <t xml:space="preserve">1.833 / </t>
    </r>
    <r>
      <rPr>
        <sz val="10"/>
        <color rgb="FF000000"/>
        <rFont val="Arial"/>
        <family val="2"/>
        <charset val="238"/>
      </rPr>
      <t>13.810,06</t>
    </r>
  </si>
  <si>
    <r>
      <t>18.470 /</t>
    </r>
    <r>
      <rPr>
        <sz val="10"/>
        <color rgb="FF000000"/>
        <rFont val="Arial"/>
        <family val="2"/>
        <charset val="238"/>
      </rPr>
      <t xml:space="preserve"> 139.161,76</t>
    </r>
  </si>
  <si>
    <r>
      <t xml:space="preserve">3.221 / </t>
    </r>
    <r>
      <rPr>
        <sz val="10"/>
        <color rgb="FF000000"/>
        <rFont val="Arial"/>
        <family val="2"/>
        <charset val="238"/>
      </rPr>
      <t>24.267,27</t>
    </r>
  </si>
  <si>
    <r>
      <t xml:space="preserve">88.560 / </t>
    </r>
    <r>
      <rPr>
        <sz val="10"/>
        <color rgb="FF000000"/>
        <rFont val="Arial"/>
        <family val="2"/>
        <charset val="238"/>
      </rPr>
      <t>667.255,17</t>
    </r>
  </si>
  <si>
    <t>Povećanje/smanjenje</t>
  </si>
  <si>
    <t>Fondovi EU</t>
  </si>
  <si>
    <t>Pomoći</t>
  </si>
  <si>
    <t>Višak prihoda</t>
  </si>
  <si>
    <t>Plaće (Bruto)</t>
  </si>
  <si>
    <t>Naknade troškova zapo.</t>
  </si>
  <si>
    <t>Rash. za mat. i energ.</t>
  </si>
  <si>
    <t>Ostali nespom. ras. pos.</t>
  </si>
  <si>
    <t>Rash. za nab.nef. Imov.</t>
  </si>
  <si>
    <t>Rash. za nab. proi. dug. Im.</t>
  </si>
  <si>
    <t xml:space="preserve">Povećanje/smanjenje </t>
  </si>
  <si>
    <t xml:space="preserve">Povećanje/smanjenje
</t>
  </si>
  <si>
    <t xml:space="preserve">1. Izmjene i dopune
</t>
  </si>
  <si>
    <t xml:space="preserve">Povećanje/smanjenje 
</t>
  </si>
  <si>
    <t>Pomoći od izvan. prorač. korisnika</t>
  </si>
  <si>
    <t>Pomoći prorać. korisni. iz</t>
  </si>
  <si>
    <t>Kapitalne pomoći od izvanpror. koris</t>
  </si>
  <si>
    <t>Pomoći tem. prij. EU sred.</t>
  </si>
  <si>
    <t>Kapitalne pomoći tem. prij.</t>
  </si>
  <si>
    <t>Tekuće pomoći prorač. koris.</t>
  </si>
  <si>
    <t>Prihodi od financijske imov.</t>
  </si>
  <si>
    <t>Kamate na or.sred. I dep.</t>
  </si>
  <si>
    <t>Prihodi od prodaj. pro. i rob.</t>
  </si>
  <si>
    <t>Prihodi od pruženih usluga</t>
  </si>
  <si>
    <t>Prihod iz nadlež. pror. za fin.</t>
  </si>
  <si>
    <t>Plaće za redovan rad</t>
  </si>
  <si>
    <t>Dop. za mirovi. osig.-benif.</t>
  </si>
  <si>
    <t>Dop. za zdrastveno osig.</t>
  </si>
  <si>
    <t>Službena putovanja</t>
  </si>
  <si>
    <t>Nakn. za prij. za rad na ter.</t>
  </si>
  <si>
    <t>Uredski. mat. I ost.mat.rash.</t>
  </si>
  <si>
    <t>Energija</t>
  </si>
  <si>
    <t>Mater. i djel. za tek. i invest.</t>
  </si>
  <si>
    <t>Sitni inventar i auto gume</t>
  </si>
  <si>
    <t>Službena, rad. i zaštit. odj. i ob.</t>
  </si>
  <si>
    <t>Služb., rad. i zaštit. odj. i ob.</t>
  </si>
  <si>
    <t>Usluge telefona, poš. i prij.</t>
  </si>
  <si>
    <t>Usluge tek. i inv. održavanja</t>
  </si>
  <si>
    <t>Usluge promidžbe i informir.</t>
  </si>
  <si>
    <t>Komunalne usluge</t>
  </si>
  <si>
    <t>Zakupnine i najamnine</t>
  </si>
  <si>
    <t>Zdrastvene i veter. Usluge</t>
  </si>
  <si>
    <t>Intelektualne i osobne usluge</t>
  </si>
  <si>
    <t>Računalne usluge</t>
  </si>
  <si>
    <t>Ostale usluge</t>
  </si>
  <si>
    <t>Nak. za rad pred.i izvrš.tij.</t>
  </si>
  <si>
    <t>Premije osiguranja</t>
  </si>
  <si>
    <t>Reprezentacija</t>
  </si>
  <si>
    <t>Pristojbe i naknade</t>
  </si>
  <si>
    <t>Ostali nesp. rash. posl.</t>
  </si>
  <si>
    <t>Ostali fin. rashodi</t>
  </si>
  <si>
    <t>Banka. usl. I usl. plat. prom.</t>
  </si>
  <si>
    <t>Uredska oprema i namještaj</t>
  </si>
  <si>
    <t>Oprema za održ. i zaštitu</t>
  </si>
  <si>
    <t>Prijevozna sred.u cest. prom.</t>
  </si>
  <si>
    <t>Doprinosi za mir. osig.-benif.</t>
  </si>
  <si>
    <t>Doprinosi za obv. zdrast. osigur.</t>
  </si>
  <si>
    <t>Nak. za prij. za rad na ter. i odv.</t>
  </si>
  <si>
    <t>Ureds. mater. I ostali mat. rashodi</t>
  </si>
  <si>
    <t>Mater.i dijel. za tekuće i inv. održ.</t>
  </si>
  <si>
    <t>Usluge telef., pošte i prijev.</t>
  </si>
  <si>
    <t>Usluge tek. i invest. održavanja</t>
  </si>
  <si>
    <t>Usluge promidžbe i informiranja</t>
  </si>
  <si>
    <t>Zdrastvene i veterinarske usluge</t>
  </si>
  <si>
    <t>Bank. usluge i usluge pl. prom.</t>
  </si>
  <si>
    <t>Dopri. za mirovinsko osig.-benif.</t>
  </si>
  <si>
    <t>Doprinosi za ob. zdravstveno os.</t>
  </si>
  <si>
    <t>Ureds. mater. i ostali mat. rashodi</t>
  </si>
  <si>
    <t>Matrij. i dij.za tekuće i invest. održ.</t>
  </si>
  <si>
    <t>Službena, radna i zaštitna od. i ob.</t>
  </si>
  <si>
    <t>Naknade za rad predst. i izvrš. tij.</t>
  </si>
  <si>
    <t>Oprema za održavanje i zaštitu</t>
  </si>
  <si>
    <t>Prijevozna sredstva u cestovnom pr.</t>
  </si>
  <si>
    <t>Naknade za prij., za rad na terenu</t>
  </si>
  <si>
    <t>Materijali dijel. za tek. i invest. održ.</t>
  </si>
  <si>
    <t>Uredski mat. i ostali mat. rashodi</t>
  </si>
  <si>
    <t>Usluge telkućeg investicijskog održ.</t>
  </si>
  <si>
    <t>2. IZMJENE I DOPUNE FINANCIJSKOG PLANA JAVNE VATROGASNE POSTROJBE GRADA KRAPINE
ZA 2023.</t>
  </si>
  <si>
    <t>2. izmjene i dopune</t>
  </si>
  <si>
    <t>2. izmjena i dopuna</t>
  </si>
  <si>
    <t>2. IZMJENE I DOPUNE FINANCIJSKOG PLANA JAVNE VATROGASNE POSTROJBE GRADA KRAPINE ZA 2023.</t>
  </si>
  <si>
    <t xml:space="preserve">2.IZMJENE I DOPUNE FINANCIJSKOG PLANA JAVNE VATROGASNE POSTROJBE GRADA KRAPINE
ZA 2023. </t>
  </si>
  <si>
    <t xml:space="preserve">2. Izmjene i dopune 
</t>
  </si>
  <si>
    <t>Ostali nesp. rashodi poslovanja</t>
  </si>
  <si>
    <t>Službena i radna odjeća i obuća</t>
  </si>
  <si>
    <t>Materijali djelovi za tek. i invest. odr.</t>
  </si>
  <si>
    <t xml:space="preserve">2. IZMJENE I DOPUNE  FINANCIJSKOG PLANA JAVNE VATROGASNE POSTROJBE GRADA KRAPINE  
ZA 2023. </t>
  </si>
  <si>
    <t>2.IZMJENE I DOPUNE FINANCIJSKOG PLANA JAVNE VATROGASNE POSTROJBE GRADA KRAPINE ZA 2023.</t>
  </si>
  <si>
    <t>2.Izmjene i dopune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</si>
</sst>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11" fillId="2" borderId="3" xfId="0" quotePrefix="1" applyNumberFormat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wrapText="1"/>
    </xf>
    <xf numFmtId="3" fontId="6" fillId="4" borderId="3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wrapText="1"/>
    </xf>
    <xf numFmtId="2" fontId="9" fillId="2" borderId="3" xfId="0" quotePrefix="1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24" fillId="0" borderId="3" xfId="0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opLeftCell="A13" workbookViewId="0">
      <selection activeCell="I10" sqref="I10"/>
    </sheetView>
  </sheetViews>
  <sheetFormatPr defaultRowHeight="14.4" x14ac:dyDescent="0.3"/>
  <cols>
    <col min="5" max="5" width="25.33203125" customWidth="1"/>
    <col min="6" max="7" width="25.33203125" hidden="1" customWidth="1"/>
    <col min="8" max="10" width="25.33203125" customWidth="1"/>
  </cols>
  <sheetData>
    <row r="1" spans="1:10" ht="42" customHeight="1" x14ac:dyDescent="0.3">
      <c r="A1" s="82" t="s">
        <v>186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82" t="s">
        <v>33</v>
      </c>
      <c r="B3" s="82"/>
      <c r="C3" s="82"/>
      <c r="D3" s="82"/>
      <c r="E3" s="82"/>
      <c r="F3" s="82"/>
      <c r="G3" s="82"/>
      <c r="H3" s="82"/>
      <c r="I3" s="84"/>
      <c r="J3" s="84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">
      <c r="A5" s="82" t="s">
        <v>44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17.399999999999999" x14ac:dyDescent="0.3">
      <c r="A6" s="1"/>
      <c r="B6" s="2"/>
      <c r="C6" s="2"/>
      <c r="D6" s="2"/>
      <c r="E6" s="7"/>
      <c r="F6" s="8"/>
      <c r="G6" s="8"/>
      <c r="H6" s="8"/>
      <c r="I6" s="8"/>
      <c r="J6" s="39" t="s">
        <v>49</v>
      </c>
    </row>
    <row r="7" spans="1:10" x14ac:dyDescent="0.3">
      <c r="A7" s="31"/>
      <c r="B7" s="32"/>
      <c r="C7" s="32"/>
      <c r="D7" s="33"/>
      <c r="E7" s="34"/>
      <c r="F7" s="4" t="s">
        <v>46</v>
      </c>
      <c r="G7" s="4" t="s">
        <v>47</v>
      </c>
      <c r="H7" s="4" t="s">
        <v>52</v>
      </c>
      <c r="I7" s="4" t="s">
        <v>100</v>
      </c>
      <c r="J7" s="4" t="s">
        <v>178</v>
      </c>
    </row>
    <row r="8" spans="1:10" x14ac:dyDescent="0.3">
      <c r="A8" s="85" t="s">
        <v>0</v>
      </c>
      <c r="B8" s="86"/>
      <c r="C8" s="86"/>
      <c r="D8" s="86"/>
      <c r="E8" s="87"/>
      <c r="F8" s="51" t="s">
        <v>90</v>
      </c>
      <c r="G8" s="53" t="s">
        <v>91</v>
      </c>
      <c r="H8" s="53">
        <v>689738.53</v>
      </c>
      <c r="I8" s="53">
        <v>48294.36</v>
      </c>
      <c r="J8" s="53">
        <v>738032.89</v>
      </c>
    </row>
    <row r="9" spans="1:10" x14ac:dyDescent="0.3">
      <c r="A9" s="88" t="s">
        <v>1</v>
      </c>
      <c r="B9" s="81"/>
      <c r="C9" s="81"/>
      <c r="D9" s="81"/>
      <c r="E9" s="89"/>
      <c r="F9" s="36"/>
      <c r="G9" s="36"/>
      <c r="H9" s="53">
        <v>689738.53</v>
      </c>
      <c r="I9" s="53">
        <v>48294.36</v>
      </c>
      <c r="J9" s="53">
        <v>738032.89</v>
      </c>
    </row>
    <row r="10" spans="1:10" x14ac:dyDescent="0.3">
      <c r="A10" s="90" t="s">
        <v>2</v>
      </c>
      <c r="B10" s="89"/>
      <c r="C10" s="89"/>
      <c r="D10" s="89"/>
      <c r="E10" s="89"/>
      <c r="F10" s="36"/>
      <c r="G10" s="36"/>
      <c r="H10" s="36"/>
      <c r="I10" s="53"/>
      <c r="J10" s="53"/>
    </row>
    <row r="11" spans="1:10" x14ac:dyDescent="0.3">
      <c r="A11" s="40" t="s">
        <v>3</v>
      </c>
      <c r="B11" s="41"/>
      <c r="C11" s="41"/>
      <c r="D11" s="41"/>
      <c r="E11" s="41"/>
      <c r="F11" s="53" t="s">
        <v>92</v>
      </c>
      <c r="G11" s="53" t="s">
        <v>93</v>
      </c>
      <c r="H11" s="53">
        <v>777116</v>
      </c>
      <c r="I11" s="53">
        <v>48294.36</v>
      </c>
      <c r="J11" s="53">
        <v>825410.36</v>
      </c>
    </row>
    <row r="12" spans="1:10" x14ac:dyDescent="0.3">
      <c r="A12" s="80" t="s">
        <v>4</v>
      </c>
      <c r="B12" s="81"/>
      <c r="C12" s="81"/>
      <c r="D12" s="81"/>
      <c r="E12" s="81"/>
      <c r="F12" s="52" t="s">
        <v>94</v>
      </c>
      <c r="G12" s="53" t="s">
        <v>95</v>
      </c>
      <c r="H12" s="52">
        <v>759146</v>
      </c>
      <c r="I12" s="53">
        <v>46946.36</v>
      </c>
      <c r="J12" s="53">
        <v>806092.36</v>
      </c>
    </row>
    <row r="13" spans="1:10" x14ac:dyDescent="0.3">
      <c r="A13" s="90" t="s">
        <v>5</v>
      </c>
      <c r="B13" s="89"/>
      <c r="C13" s="89"/>
      <c r="D13" s="89"/>
      <c r="E13" s="89"/>
      <c r="F13" s="52" t="s">
        <v>96</v>
      </c>
      <c r="G13" s="52" t="s">
        <v>97</v>
      </c>
      <c r="H13" s="79">
        <v>17970</v>
      </c>
      <c r="I13" s="52">
        <v>1348</v>
      </c>
      <c r="J13" s="58">
        <v>19318</v>
      </c>
    </row>
    <row r="14" spans="1:10" x14ac:dyDescent="0.3">
      <c r="A14" s="93" t="s">
        <v>6</v>
      </c>
      <c r="B14" s="86"/>
      <c r="C14" s="86"/>
      <c r="D14" s="86"/>
      <c r="E14" s="86"/>
      <c r="F14" s="53">
        <v>-3221</v>
      </c>
      <c r="G14" s="53">
        <v>-88559.98</v>
      </c>
      <c r="H14" s="72">
        <v>-87377.47</v>
      </c>
      <c r="I14" s="72"/>
      <c r="J14" s="72">
        <v>-87377.47</v>
      </c>
    </row>
    <row r="15" spans="1:10" ht="17.399999999999999" x14ac:dyDescent="0.3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3">
      <c r="A16" s="82" t="s">
        <v>45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17.399999999999999" x14ac:dyDescent="0.3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x14ac:dyDescent="0.3">
      <c r="A18" s="31"/>
      <c r="B18" s="32"/>
      <c r="C18" s="32"/>
      <c r="D18" s="33"/>
      <c r="E18" s="34"/>
      <c r="F18" s="4" t="s">
        <v>12</v>
      </c>
      <c r="G18" s="4" t="s">
        <v>13</v>
      </c>
      <c r="H18" s="4" t="s">
        <v>52</v>
      </c>
      <c r="I18" s="4" t="s">
        <v>100</v>
      </c>
      <c r="J18" s="4" t="s">
        <v>178</v>
      </c>
    </row>
    <row r="19" spans="1:10" ht="15.75" customHeight="1" x14ac:dyDescent="0.3">
      <c r="A19" s="88" t="s">
        <v>8</v>
      </c>
      <c r="B19" s="91"/>
      <c r="C19" s="91"/>
      <c r="D19" s="91"/>
      <c r="E19" s="92"/>
      <c r="F19" s="36"/>
      <c r="G19" s="36"/>
      <c r="H19" s="36"/>
      <c r="I19" s="36"/>
      <c r="J19" s="36"/>
    </row>
    <row r="20" spans="1:10" x14ac:dyDescent="0.3">
      <c r="A20" s="88" t="s">
        <v>9</v>
      </c>
      <c r="B20" s="81"/>
      <c r="C20" s="81"/>
      <c r="D20" s="81"/>
      <c r="E20" s="81"/>
      <c r="F20" s="36"/>
      <c r="G20" s="36"/>
      <c r="H20" s="36"/>
      <c r="I20" s="36"/>
      <c r="J20" s="36"/>
    </row>
    <row r="21" spans="1:10" x14ac:dyDescent="0.3">
      <c r="A21" s="93" t="s">
        <v>10</v>
      </c>
      <c r="B21" s="86"/>
      <c r="C21" s="86"/>
      <c r="D21" s="86"/>
      <c r="E21" s="86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ht="17.399999999999999" x14ac:dyDescent="0.3">
      <c r="A22" s="25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3">
      <c r="A23" s="82" t="s">
        <v>55</v>
      </c>
      <c r="B23" s="83"/>
      <c r="C23" s="83"/>
      <c r="D23" s="83"/>
      <c r="E23" s="83"/>
      <c r="F23" s="83"/>
      <c r="G23" s="83"/>
      <c r="H23" s="83"/>
      <c r="I23" s="83"/>
      <c r="J23" s="83"/>
    </row>
    <row r="24" spans="1:10" ht="17.399999999999999" x14ac:dyDescent="0.3">
      <c r="A24" s="25"/>
      <c r="B24" s="9"/>
      <c r="C24" s="9"/>
      <c r="D24" s="9"/>
      <c r="E24" s="9"/>
      <c r="F24" s="9"/>
      <c r="G24" s="9"/>
      <c r="H24" s="3"/>
      <c r="I24" s="3"/>
      <c r="J24" s="3"/>
    </row>
    <row r="25" spans="1:10" x14ac:dyDescent="0.3">
      <c r="A25" s="31"/>
      <c r="B25" s="32"/>
      <c r="C25" s="32"/>
      <c r="D25" s="33"/>
      <c r="E25" s="34"/>
      <c r="F25" s="4" t="s">
        <v>12</v>
      </c>
      <c r="G25" s="4" t="s">
        <v>13</v>
      </c>
      <c r="H25" s="4" t="s">
        <v>52</v>
      </c>
      <c r="I25" s="4" t="s">
        <v>100</v>
      </c>
      <c r="J25" s="4" t="s">
        <v>178</v>
      </c>
    </row>
    <row r="26" spans="1:10" x14ac:dyDescent="0.3">
      <c r="A26" s="96" t="s">
        <v>48</v>
      </c>
      <c r="B26" s="97"/>
      <c r="C26" s="97"/>
      <c r="D26" s="97"/>
      <c r="E26" s="98"/>
      <c r="F26" s="54" t="s">
        <v>98</v>
      </c>
      <c r="G26" s="54" t="s">
        <v>99</v>
      </c>
      <c r="H26" s="54">
        <v>-87377.47</v>
      </c>
      <c r="I26" s="54"/>
      <c r="J26" s="59">
        <v>-87377.47</v>
      </c>
    </row>
    <row r="27" spans="1:10" ht="30" customHeight="1" x14ac:dyDescent="0.3">
      <c r="A27" s="99" t="s">
        <v>7</v>
      </c>
      <c r="B27" s="100"/>
      <c r="C27" s="100"/>
      <c r="D27" s="100"/>
      <c r="E27" s="101"/>
      <c r="F27" s="38"/>
      <c r="G27" s="38"/>
      <c r="H27" s="38"/>
      <c r="I27" s="38"/>
      <c r="J27" s="37"/>
    </row>
    <row r="30" spans="1:10" x14ac:dyDescent="0.3">
      <c r="A30" s="80" t="s">
        <v>11</v>
      </c>
      <c r="B30" s="81"/>
      <c r="C30" s="81"/>
      <c r="D30" s="81"/>
      <c r="E30" s="81"/>
      <c r="F30" s="52">
        <v>0</v>
      </c>
      <c r="G30" s="52">
        <v>0</v>
      </c>
      <c r="H30" s="52">
        <v>0</v>
      </c>
      <c r="I30" s="36">
        <v>0</v>
      </c>
      <c r="J30" s="36">
        <v>0</v>
      </c>
    </row>
    <row r="31" spans="1:10" ht="11.25" customHeight="1" x14ac:dyDescent="0.3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3">
      <c r="A32" s="94" t="s">
        <v>56</v>
      </c>
      <c r="B32" s="95"/>
      <c r="C32" s="95"/>
      <c r="D32" s="95"/>
      <c r="E32" s="95"/>
      <c r="F32" s="95"/>
      <c r="G32" s="95"/>
      <c r="H32" s="95"/>
      <c r="I32" s="95"/>
      <c r="J32" s="95"/>
    </row>
    <row r="33" spans="1:10" ht="8.25" customHeight="1" x14ac:dyDescent="0.3"/>
    <row r="34" spans="1:10" x14ac:dyDescent="0.3">
      <c r="A34" s="94" t="s">
        <v>50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ht="8.25" customHeight="1" x14ac:dyDescent="0.3"/>
    <row r="36" spans="1:10" ht="29.25" customHeight="1" x14ac:dyDescent="0.3">
      <c r="A36" s="94" t="s">
        <v>51</v>
      </c>
      <c r="B36" s="95"/>
      <c r="C36" s="95"/>
      <c r="D36" s="95"/>
      <c r="E36" s="95"/>
      <c r="F36" s="95"/>
      <c r="G36" s="95"/>
      <c r="H36" s="95"/>
      <c r="I36" s="95"/>
      <c r="J36" s="95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honeticPr fontId="22" type="noConversion"/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3"/>
  <sheetViews>
    <sheetView tabSelected="1" topLeftCell="A49" workbookViewId="0">
      <selection activeCell="G53" sqref="G53"/>
    </sheetView>
  </sheetViews>
  <sheetFormatPr defaultRowHeight="14.4" x14ac:dyDescent="0.3"/>
  <cols>
    <col min="1" max="1" width="7.44140625" bestFit="1" customWidth="1"/>
    <col min="2" max="2" width="5.21875" customWidth="1"/>
    <col min="3" max="3" width="5.44140625" bestFit="1" customWidth="1"/>
    <col min="4" max="4" width="25.21875" customWidth="1"/>
    <col min="5" max="6" width="25.33203125" hidden="1" customWidth="1"/>
    <col min="7" max="7" width="25.33203125" customWidth="1"/>
    <col min="8" max="9" width="23.6640625" customWidth="1"/>
  </cols>
  <sheetData>
    <row r="1" spans="1:9" ht="42" customHeight="1" x14ac:dyDescent="0.3">
      <c r="A1" s="82" t="s">
        <v>177</v>
      </c>
      <c r="B1" s="82"/>
      <c r="C1" s="82"/>
      <c r="D1" s="82"/>
      <c r="E1" s="82"/>
      <c r="F1" s="82"/>
      <c r="G1" s="82"/>
      <c r="H1" s="82"/>
      <c r="I1" s="82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82" t="s">
        <v>33</v>
      </c>
      <c r="B3" s="82"/>
      <c r="C3" s="82"/>
      <c r="D3" s="82"/>
      <c r="E3" s="82"/>
      <c r="F3" s="82"/>
      <c r="G3" s="82"/>
      <c r="H3" s="82"/>
      <c r="I3" s="82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82" t="s">
        <v>15</v>
      </c>
      <c r="B5" s="82"/>
      <c r="C5" s="82"/>
      <c r="D5" s="82"/>
      <c r="E5" s="82"/>
      <c r="F5" s="82"/>
      <c r="G5" s="82"/>
      <c r="H5" s="82"/>
      <c r="I5" s="82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15.6" x14ac:dyDescent="0.3">
      <c r="A7" s="82" t="s">
        <v>1</v>
      </c>
      <c r="B7" s="82"/>
      <c r="C7" s="82"/>
      <c r="D7" s="82"/>
      <c r="E7" s="82"/>
      <c r="F7" s="82"/>
      <c r="G7" s="82"/>
      <c r="H7" s="82"/>
      <c r="I7" s="82"/>
    </row>
    <row r="8" spans="1:9" ht="17.399999999999999" x14ac:dyDescent="0.3">
      <c r="A8" s="5"/>
      <c r="B8" s="5"/>
      <c r="C8" s="5"/>
      <c r="D8" s="5"/>
      <c r="E8" s="5"/>
      <c r="F8" s="5"/>
      <c r="G8" s="5"/>
      <c r="H8" s="6"/>
      <c r="I8" s="6"/>
    </row>
    <row r="9" spans="1:9" ht="26.4" x14ac:dyDescent="0.3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52</v>
      </c>
      <c r="H9" s="24" t="s">
        <v>100</v>
      </c>
      <c r="I9" s="24" t="s">
        <v>178</v>
      </c>
    </row>
    <row r="10" spans="1:9" ht="15.75" customHeight="1" x14ac:dyDescent="0.3">
      <c r="A10" s="13">
        <v>6</v>
      </c>
      <c r="B10" s="13"/>
      <c r="C10" s="13"/>
      <c r="D10" s="13" t="s">
        <v>19</v>
      </c>
      <c r="E10" s="62">
        <f>E11+E19+E22+E25+E28</f>
        <v>509566.95</v>
      </c>
      <c r="F10" s="66">
        <f>F11+F19+F22+F25+F28</f>
        <v>698757.3899999999</v>
      </c>
      <c r="G10" s="64">
        <f>G11+G19+G22+G25+G28</f>
        <v>689738.82000000007</v>
      </c>
      <c r="H10" s="64">
        <f>H11+H16+H19+H22+H25+H28</f>
        <v>48294.36</v>
      </c>
      <c r="I10" s="64">
        <f>G10+H10</f>
        <v>738033.18</v>
      </c>
    </row>
    <row r="11" spans="1:9" ht="39.6" x14ac:dyDescent="0.3">
      <c r="A11" s="13"/>
      <c r="B11" s="13">
        <v>63</v>
      </c>
      <c r="C11" s="13">
        <v>43</v>
      </c>
      <c r="D11" s="13" t="s">
        <v>53</v>
      </c>
      <c r="E11" s="62">
        <v>23916.84</v>
      </c>
      <c r="F11" s="64">
        <v>72758.86</v>
      </c>
      <c r="G11" s="66">
        <f>SUM(G12+G14+G17)</f>
        <v>33268.14</v>
      </c>
      <c r="H11" s="66">
        <f>SUM(H12+H14+H17)</f>
        <v>48294.36</v>
      </c>
      <c r="I11" s="66">
        <f>SUM(I12+I14+I17)</f>
        <v>81562.36</v>
      </c>
    </row>
    <row r="12" spans="1:9" ht="26.4" x14ac:dyDescent="0.3">
      <c r="A12" s="17"/>
      <c r="B12" s="17">
        <v>634</v>
      </c>
      <c r="C12" s="17"/>
      <c r="D12" s="17" t="s">
        <v>114</v>
      </c>
      <c r="E12" s="63"/>
      <c r="F12" s="65"/>
      <c r="G12" s="65">
        <v>3468.21</v>
      </c>
      <c r="H12" s="65">
        <v>0</v>
      </c>
      <c r="I12" s="65">
        <v>3468</v>
      </c>
    </row>
    <row r="13" spans="1:9" ht="26.4" x14ac:dyDescent="0.3">
      <c r="A13" s="17"/>
      <c r="B13" s="17">
        <v>6342</v>
      </c>
      <c r="C13" s="17"/>
      <c r="D13" s="17" t="s">
        <v>116</v>
      </c>
      <c r="E13" s="63"/>
      <c r="F13" s="65"/>
      <c r="G13" s="65">
        <v>3468.21</v>
      </c>
      <c r="H13" s="65">
        <v>0</v>
      </c>
      <c r="I13" s="65">
        <v>3468</v>
      </c>
    </row>
    <row r="14" spans="1:9" x14ac:dyDescent="0.3">
      <c r="A14" s="17"/>
      <c r="B14" s="17">
        <v>636</v>
      </c>
      <c r="C14" s="17"/>
      <c r="D14" s="17" t="s">
        <v>115</v>
      </c>
      <c r="E14" s="63"/>
      <c r="F14" s="65"/>
      <c r="G14" s="65">
        <v>26677.279999999999</v>
      </c>
      <c r="H14" s="65">
        <v>48294.36</v>
      </c>
      <c r="I14" s="65">
        <v>74971.360000000001</v>
      </c>
    </row>
    <row r="15" spans="1:9" x14ac:dyDescent="0.3">
      <c r="A15" s="17"/>
      <c r="B15" s="17">
        <v>6361</v>
      </c>
      <c r="C15" s="17"/>
      <c r="D15" s="17" t="s">
        <v>119</v>
      </c>
      <c r="E15" s="63"/>
      <c r="F15" s="65"/>
      <c r="G15" s="65">
        <v>0</v>
      </c>
      <c r="H15" s="65">
        <v>48294.36</v>
      </c>
      <c r="I15" s="65">
        <v>74971.360000000001</v>
      </c>
    </row>
    <row r="16" spans="1:9" x14ac:dyDescent="0.3">
      <c r="A16" s="13"/>
      <c r="B16" s="13">
        <v>63</v>
      </c>
      <c r="C16" s="13">
        <v>56</v>
      </c>
      <c r="D16" s="13" t="s">
        <v>101</v>
      </c>
      <c r="E16" s="62"/>
      <c r="F16" s="64"/>
      <c r="G16" s="64">
        <v>3122.65</v>
      </c>
      <c r="H16" s="64">
        <v>0</v>
      </c>
      <c r="I16" s="64">
        <v>3123</v>
      </c>
    </row>
    <row r="17" spans="1:9" x14ac:dyDescent="0.3">
      <c r="A17" s="17"/>
      <c r="B17" s="17">
        <v>638</v>
      </c>
      <c r="C17" s="17"/>
      <c r="D17" s="17" t="s">
        <v>117</v>
      </c>
      <c r="E17" s="63"/>
      <c r="F17" s="65"/>
      <c r="G17" s="65">
        <v>3122.65</v>
      </c>
      <c r="H17" s="65">
        <v>0</v>
      </c>
      <c r="I17" s="65">
        <v>3123</v>
      </c>
    </row>
    <row r="18" spans="1:9" x14ac:dyDescent="0.3">
      <c r="A18" s="17"/>
      <c r="B18" s="17">
        <v>6382</v>
      </c>
      <c r="C18" s="17"/>
      <c r="D18" s="17" t="s">
        <v>118</v>
      </c>
      <c r="E18" s="63"/>
      <c r="F18" s="65"/>
      <c r="G18" s="65">
        <v>3122.65</v>
      </c>
      <c r="H18" s="65">
        <v>0</v>
      </c>
      <c r="I18" s="65">
        <v>3123</v>
      </c>
    </row>
    <row r="19" spans="1:9" x14ac:dyDescent="0.3">
      <c r="A19" s="14"/>
      <c r="B19" s="28">
        <v>64</v>
      </c>
      <c r="C19" s="43">
        <v>12</v>
      </c>
      <c r="D19" s="43" t="s">
        <v>58</v>
      </c>
      <c r="E19" s="62">
        <v>3.64</v>
      </c>
      <c r="F19" s="64">
        <v>26.54</v>
      </c>
      <c r="G19" s="64">
        <v>26.54</v>
      </c>
      <c r="H19" s="64">
        <v>0</v>
      </c>
      <c r="I19" s="64">
        <v>27</v>
      </c>
    </row>
    <row r="20" spans="1:9" x14ac:dyDescent="0.3">
      <c r="A20" s="14"/>
      <c r="B20" s="14">
        <v>641</v>
      </c>
      <c r="C20" s="15"/>
      <c r="D20" s="15" t="s">
        <v>120</v>
      </c>
      <c r="E20" s="63"/>
      <c r="F20" s="65"/>
      <c r="G20" s="65">
        <v>26.54</v>
      </c>
      <c r="H20" s="65">
        <v>0</v>
      </c>
      <c r="I20" s="65">
        <v>27</v>
      </c>
    </row>
    <row r="21" spans="1:9" x14ac:dyDescent="0.3">
      <c r="A21" s="14"/>
      <c r="B21" s="14">
        <v>6413</v>
      </c>
      <c r="C21" s="15"/>
      <c r="D21" s="15" t="s">
        <v>121</v>
      </c>
      <c r="E21" s="63"/>
      <c r="F21" s="65"/>
      <c r="G21" s="65">
        <v>26.54</v>
      </c>
      <c r="H21" s="65">
        <v>0</v>
      </c>
      <c r="I21" s="65">
        <v>27</v>
      </c>
    </row>
    <row r="22" spans="1:9" ht="52.8" x14ac:dyDescent="0.3">
      <c r="A22" s="14"/>
      <c r="B22" s="28">
        <v>66</v>
      </c>
      <c r="C22" s="28">
        <v>22</v>
      </c>
      <c r="D22" s="49" t="s">
        <v>59</v>
      </c>
      <c r="E22" s="62">
        <v>148530.22</v>
      </c>
      <c r="F22" s="64">
        <v>288858.45</v>
      </c>
      <c r="G22" s="64">
        <v>319329.61</v>
      </c>
      <c r="H22" s="64">
        <v>0</v>
      </c>
      <c r="I22" s="64">
        <v>319330</v>
      </c>
    </row>
    <row r="23" spans="1:9" x14ac:dyDescent="0.3">
      <c r="A23" s="14"/>
      <c r="B23" s="14">
        <v>661</v>
      </c>
      <c r="C23" s="14"/>
      <c r="D23" s="73" t="s">
        <v>122</v>
      </c>
      <c r="E23" s="63"/>
      <c r="F23" s="65"/>
      <c r="G23" s="65">
        <v>319330</v>
      </c>
      <c r="H23" s="65">
        <v>0</v>
      </c>
      <c r="I23" s="65">
        <v>319330</v>
      </c>
    </row>
    <row r="24" spans="1:9" x14ac:dyDescent="0.3">
      <c r="A24" s="14"/>
      <c r="B24" s="14">
        <v>6615</v>
      </c>
      <c r="C24" s="14"/>
      <c r="D24" s="73" t="s">
        <v>123</v>
      </c>
      <c r="E24" s="63"/>
      <c r="F24" s="65"/>
      <c r="G24" s="65">
        <v>319330</v>
      </c>
      <c r="H24" s="65">
        <v>0</v>
      </c>
      <c r="I24" s="65">
        <v>319330</v>
      </c>
    </row>
    <row r="25" spans="1:9" ht="39.6" x14ac:dyDescent="0.3">
      <c r="A25" s="14"/>
      <c r="B25" s="28">
        <v>67</v>
      </c>
      <c r="C25" s="43">
        <v>12</v>
      </c>
      <c r="D25" s="13" t="s">
        <v>54</v>
      </c>
      <c r="E25" s="62">
        <v>337113.54</v>
      </c>
      <c r="F25" s="64">
        <v>337113.54</v>
      </c>
      <c r="G25" s="64">
        <v>337114</v>
      </c>
      <c r="H25" s="64">
        <v>0</v>
      </c>
      <c r="I25" s="64">
        <v>337114</v>
      </c>
    </row>
    <row r="26" spans="1:9" x14ac:dyDescent="0.3">
      <c r="A26" s="14"/>
      <c r="B26" s="14">
        <v>671</v>
      </c>
      <c r="C26" s="15"/>
      <c r="D26" s="17" t="s">
        <v>124</v>
      </c>
      <c r="E26" s="63"/>
      <c r="F26" s="65"/>
      <c r="G26" s="65">
        <v>337114</v>
      </c>
      <c r="H26" s="65">
        <v>0</v>
      </c>
      <c r="I26" s="65">
        <v>337114</v>
      </c>
    </row>
    <row r="27" spans="1:9" x14ac:dyDescent="0.3">
      <c r="A27" s="14"/>
      <c r="B27" s="14">
        <v>6711</v>
      </c>
      <c r="C27" s="15"/>
      <c r="D27" s="17" t="s">
        <v>124</v>
      </c>
      <c r="E27" s="63"/>
      <c r="F27" s="65"/>
      <c r="G27" s="65">
        <v>337114</v>
      </c>
      <c r="H27" s="65">
        <v>0</v>
      </c>
      <c r="I27" s="65">
        <v>337114</v>
      </c>
    </row>
    <row r="28" spans="1:9" ht="26.4" x14ac:dyDescent="0.3">
      <c r="A28" s="14"/>
      <c r="B28" s="28">
        <v>68</v>
      </c>
      <c r="C28" s="43">
        <v>22</v>
      </c>
      <c r="D28" s="50" t="s">
        <v>70</v>
      </c>
      <c r="E28" s="62">
        <v>2.71</v>
      </c>
      <c r="F28" s="46">
        <v>0</v>
      </c>
      <c r="G28" s="46">
        <v>0.53</v>
      </c>
      <c r="H28" s="46">
        <v>0</v>
      </c>
      <c r="I28" s="46">
        <v>0.53</v>
      </c>
    </row>
    <row r="29" spans="1:9" ht="26.4" x14ac:dyDescent="0.3">
      <c r="A29" s="16">
        <v>7</v>
      </c>
      <c r="B29" s="16"/>
      <c r="C29" s="16"/>
      <c r="D29" s="26" t="s">
        <v>21</v>
      </c>
      <c r="E29" s="10"/>
      <c r="F29" s="11"/>
      <c r="G29" s="11"/>
      <c r="H29" s="11"/>
      <c r="I29" s="11"/>
    </row>
    <row r="30" spans="1:9" ht="26.4" x14ac:dyDescent="0.3">
      <c r="A30" s="17"/>
      <c r="B30" s="13">
        <v>922</v>
      </c>
      <c r="C30" s="43">
        <v>91</v>
      </c>
      <c r="D30" s="50" t="s">
        <v>71</v>
      </c>
      <c r="E30" s="62">
        <v>3223.51</v>
      </c>
      <c r="F30" s="64">
        <v>88559.98</v>
      </c>
      <c r="G30" s="64">
        <v>87377.47</v>
      </c>
      <c r="H30" s="46">
        <v>0</v>
      </c>
      <c r="I30" s="69">
        <v>87377.47</v>
      </c>
    </row>
    <row r="32" spans="1:9" ht="15.6" x14ac:dyDescent="0.3">
      <c r="A32" s="82" t="s">
        <v>22</v>
      </c>
      <c r="B32" s="82"/>
      <c r="C32" s="82"/>
      <c r="D32" s="82"/>
      <c r="E32" s="82"/>
      <c r="F32" s="82"/>
      <c r="G32" s="82"/>
      <c r="H32" s="82"/>
      <c r="I32" s="82"/>
    </row>
    <row r="33" spans="1:9" ht="17.399999999999999" x14ac:dyDescent="0.3">
      <c r="A33" s="5"/>
      <c r="B33" s="5"/>
      <c r="C33" s="5"/>
      <c r="D33" s="5"/>
      <c r="E33" s="5"/>
      <c r="F33" s="5"/>
      <c r="G33" s="5"/>
      <c r="H33" s="6"/>
      <c r="I33" s="6"/>
    </row>
    <row r="34" spans="1:9" ht="26.4" x14ac:dyDescent="0.3">
      <c r="A34" s="24" t="s">
        <v>16</v>
      </c>
      <c r="B34" s="23" t="s">
        <v>17</v>
      </c>
      <c r="C34" s="23" t="s">
        <v>18</v>
      </c>
      <c r="D34" s="23" t="s">
        <v>23</v>
      </c>
      <c r="E34" s="23" t="s">
        <v>12</v>
      </c>
      <c r="F34" s="24" t="s">
        <v>13</v>
      </c>
      <c r="G34" s="24" t="s">
        <v>52</v>
      </c>
      <c r="H34" s="24" t="s">
        <v>100</v>
      </c>
      <c r="I34" s="24" t="s">
        <v>179</v>
      </c>
    </row>
    <row r="35" spans="1:9" ht="15.75" customHeight="1" x14ac:dyDescent="0.3">
      <c r="A35" s="13">
        <v>3</v>
      </c>
      <c r="B35" s="13"/>
      <c r="C35" s="13"/>
      <c r="D35" s="13" t="s">
        <v>24</v>
      </c>
      <c r="E35" s="62" t="e">
        <f>E36+#REF!+#REF!</f>
        <v>#REF!</v>
      </c>
      <c r="F35" s="64" t="e">
        <f>F36+#REF!+#REF!</f>
        <v>#REF!</v>
      </c>
      <c r="G35" s="64">
        <f>G36+G48+G79</f>
        <v>759145.95</v>
      </c>
      <c r="H35" s="64">
        <f>H36+H48+H79</f>
        <v>46946.36</v>
      </c>
      <c r="I35" s="64">
        <f>I36+I48+I79</f>
        <v>806092.54</v>
      </c>
    </row>
    <row r="36" spans="1:9" ht="15.75" customHeight="1" x14ac:dyDescent="0.3">
      <c r="A36" s="13"/>
      <c r="B36" s="13">
        <v>31</v>
      </c>
      <c r="C36" s="17"/>
      <c r="D36" s="13" t="s">
        <v>25</v>
      </c>
      <c r="E36" s="62" t="e">
        <f>#REF!+#REF!+#REF!+#REF!+#REF!+#REF!+#REF!+#REF!+#REF!+#REF!</f>
        <v>#REF!</v>
      </c>
      <c r="F36" s="64" t="e">
        <f>#REF!+#REF!+#REF!+#REF!+#REF!+#REF!+#REF!+#REF!+#REF!+#REF!</f>
        <v>#REF!</v>
      </c>
      <c r="G36" s="64">
        <f>G41+G43+G45</f>
        <v>635225.46</v>
      </c>
      <c r="H36" s="64">
        <f>H41+H43+H45</f>
        <v>-2379.4699999999998</v>
      </c>
      <c r="I36" s="64">
        <f>I41+I43+I45</f>
        <v>632845.53</v>
      </c>
    </row>
    <row r="37" spans="1:9" ht="15.75" customHeight="1" x14ac:dyDescent="0.3">
      <c r="A37" s="13"/>
      <c r="B37" s="13"/>
      <c r="C37" s="17">
        <v>12</v>
      </c>
      <c r="D37" s="17" t="s">
        <v>20</v>
      </c>
      <c r="E37" s="62"/>
      <c r="F37" s="64"/>
      <c r="G37" s="65">
        <v>306587.55</v>
      </c>
      <c r="H37" s="65">
        <v>0</v>
      </c>
      <c r="I37" s="65">
        <v>306587</v>
      </c>
    </row>
    <row r="38" spans="1:9" ht="15.75" customHeight="1" x14ac:dyDescent="0.3">
      <c r="A38" s="13"/>
      <c r="B38" s="13"/>
      <c r="C38" s="17">
        <v>22</v>
      </c>
      <c r="D38" s="17" t="s">
        <v>40</v>
      </c>
      <c r="E38" s="62"/>
      <c r="F38" s="64"/>
      <c r="G38" s="65">
        <v>242041</v>
      </c>
      <c r="H38" s="65">
        <v>-2379.4699999999998</v>
      </c>
      <c r="I38" s="65">
        <v>239661.53</v>
      </c>
    </row>
    <row r="39" spans="1:9" ht="15.75" customHeight="1" x14ac:dyDescent="0.3">
      <c r="A39" s="13"/>
      <c r="B39" s="13"/>
      <c r="C39" s="17">
        <v>43</v>
      </c>
      <c r="D39" s="17" t="s">
        <v>102</v>
      </c>
      <c r="E39" s="62"/>
      <c r="F39" s="64"/>
      <c r="G39" s="65">
        <v>0</v>
      </c>
      <c r="H39" s="65">
        <v>0</v>
      </c>
      <c r="I39" s="65">
        <v>0</v>
      </c>
    </row>
    <row r="40" spans="1:9" ht="15.75" customHeight="1" x14ac:dyDescent="0.3">
      <c r="A40" s="13"/>
      <c r="B40" s="13"/>
      <c r="C40" s="17">
        <v>91</v>
      </c>
      <c r="D40" s="17" t="s">
        <v>103</v>
      </c>
      <c r="E40" s="62"/>
      <c r="F40" s="64"/>
      <c r="G40" s="65">
        <v>86597</v>
      </c>
      <c r="H40" s="65">
        <v>0</v>
      </c>
      <c r="I40" s="65">
        <v>86597</v>
      </c>
    </row>
    <row r="41" spans="1:9" ht="15.75" customHeight="1" x14ac:dyDescent="0.3">
      <c r="A41" s="13"/>
      <c r="B41" s="13">
        <v>311</v>
      </c>
      <c r="C41" s="17"/>
      <c r="D41" s="13" t="s">
        <v>104</v>
      </c>
      <c r="E41" s="62"/>
      <c r="F41" s="64"/>
      <c r="G41" s="65">
        <f>G42</f>
        <v>487967</v>
      </c>
      <c r="H41" s="65">
        <f>H42</f>
        <v>0</v>
      </c>
      <c r="I41" s="65">
        <f>I42</f>
        <v>487967</v>
      </c>
    </row>
    <row r="42" spans="1:9" ht="15.75" customHeight="1" x14ac:dyDescent="0.3">
      <c r="A42" s="13"/>
      <c r="B42" s="17">
        <v>3111</v>
      </c>
      <c r="C42" s="17"/>
      <c r="D42" s="17" t="s">
        <v>125</v>
      </c>
      <c r="E42" s="63"/>
      <c r="F42" s="65"/>
      <c r="G42" s="65">
        <v>487967</v>
      </c>
      <c r="H42" s="65">
        <v>0</v>
      </c>
      <c r="I42" s="65">
        <v>487967</v>
      </c>
    </row>
    <row r="43" spans="1:9" ht="15.75" customHeight="1" x14ac:dyDescent="0.3">
      <c r="A43" s="13"/>
      <c r="B43" s="13">
        <v>312</v>
      </c>
      <c r="C43" s="17"/>
      <c r="D43" s="13" t="s">
        <v>72</v>
      </c>
      <c r="E43" s="62"/>
      <c r="F43" s="64"/>
      <c r="G43" s="65">
        <f>G44</f>
        <v>35013</v>
      </c>
      <c r="H43" s="65">
        <f>H44</f>
        <v>0</v>
      </c>
      <c r="I43" s="65">
        <f>I44</f>
        <v>35013</v>
      </c>
    </row>
    <row r="44" spans="1:9" ht="15.75" customHeight="1" x14ac:dyDescent="0.3">
      <c r="A44" s="13"/>
      <c r="B44" s="17">
        <v>3121</v>
      </c>
      <c r="C44" s="17"/>
      <c r="D44" s="17" t="s">
        <v>72</v>
      </c>
      <c r="E44" s="63"/>
      <c r="F44" s="65"/>
      <c r="G44" s="65">
        <v>35013</v>
      </c>
      <c r="H44" s="65">
        <v>0</v>
      </c>
      <c r="I44" s="65">
        <v>35013</v>
      </c>
    </row>
    <row r="45" spans="1:9" ht="15.75" customHeight="1" x14ac:dyDescent="0.3">
      <c r="A45" s="13"/>
      <c r="B45" s="13">
        <v>313</v>
      </c>
      <c r="C45" s="17"/>
      <c r="D45" s="13" t="s">
        <v>74</v>
      </c>
      <c r="E45" s="63"/>
      <c r="F45" s="65"/>
      <c r="G45" s="65">
        <f>G46+G47</f>
        <v>112245.46</v>
      </c>
      <c r="H45" s="65">
        <f>H46+H47</f>
        <v>-2379.4699999999998</v>
      </c>
      <c r="I45" s="65">
        <f>I46+I47</f>
        <v>109865.53</v>
      </c>
    </row>
    <row r="46" spans="1:9" ht="15.75" customHeight="1" x14ac:dyDescent="0.3">
      <c r="A46" s="13"/>
      <c r="B46" s="17">
        <v>3131</v>
      </c>
      <c r="C46" s="17"/>
      <c r="D46" s="17" t="s">
        <v>126</v>
      </c>
      <c r="E46" s="63"/>
      <c r="F46" s="65"/>
      <c r="G46" s="65">
        <v>37327</v>
      </c>
      <c r="H46" s="65">
        <v>0</v>
      </c>
      <c r="I46" s="65">
        <v>37327</v>
      </c>
    </row>
    <row r="47" spans="1:9" ht="15.75" customHeight="1" x14ac:dyDescent="0.3">
      <c r="A47" s="13"/>
      <c r="B47" s="17">
        <v>3132</v>
      </c>
      <c r="C47" s="17"/>
      <c r="D47" s="17" t="s">
        <v>127</v>
      </c>
      <c r="E47" s="63"/>
      <c r="F47" s="65"/>
      <c r="G47" s="65">
        <v>74918.460000000006</v>
      </c>
      <c r="H47" s="65">
        <v>-2379.4699999999998</v>
      </c>
      <c r="I47" s="65">
        <v>72538.53</v>
      </c>
    </row>
    <row r="48" spans="1:9" ht="15.75" customHeight="1" x14ac:dyDescent="0.3">
      <c r="A48" s="13"/>
      <c r="B48" s="13">
        <v>32</v>
      </c>
      <c r="C48" s="17"/>
      <c r="D48" s="13" t="s">
        <v>36</v>
      </c>
      <c r="E48" s="63"/>
      <c r="F48" s="65"/>
      <c r="G48" s="64">
        <f>G54+G57+G63+G73</f>
        <v>123428.48999999999</v>
      </c>
      <c r="H48" s="64">
        <f>H54+H57+H63+H73</f>
        <v>48954.8</v>
      </c>
      <c r="I48" s="64">
        <f>I54+I57+I63+I73</f>
        <v>172383.98</v>
      </c>
    </row>
    <row r="49" spans="1:9" ht="15.75" customHeight="1" x14ac:dyDescent="0.3">
      <c r="A49" s="13"/>
      <c r="B49" s="13"/>
      <c r="C49" s="17">
        <v>12</v>
      </c>
      <c r="D49" s="17" t="s">
        <v>20</v>
      </c>
      <c r="E49" s="63"/>
      <c r="F49" s="65"/>
      <c r="G49" s="65">
        <v>30062</v>
      </c>
      <c r="H49" s="65">
        <v>0</v>
      </c>
      <c r="I49" s="65">
        <v>30062</v>
      </c>
    </row>
    <row r="50" spans="1:9" ht="15.75" customHeight="1" x14ac:dyDescent="0.3">
      <c r="A50" s="13"/>
      <c r="B50" s="13"/>
      <c r="C50" s="17">
        <v>22</v>
      </c>
      <c r="D50" s="17" t="s">
        <v>40</v>
      </c>
      <c r="E50" s="63"/>
      <c r="F50" s="65"/>
      <c r="G50" s="65">
        <v>59319</v>
      </c>
      <c r="H50" s="65">
        <v>1031.47</v>
      </c>
      <c r="I50" s="65">
        <v>60350.47</v>
      </c>
    </row>
    <row r="51" spans="1:9" ht="15.75" customHeight="1" x14ac:dyDescent="0.3">
      <c r="A51" s="13"/>
      <c r="B51" s="13"/>
      <c r="C51" s="17">
        <v>43</v>
      </c>
      <c r="D51" s="17" t="s">
        <v>102</v>
      </c>
      <c r="E51" s="63"/>
      <c r="F51" s="65"/>
      <c r="G51" s="65">
        <v>30145</v>
      </c>
      <c r="H51" s="65">
        <v>48294.36</v>
      </c>
      <c r="I51" s="65">
        <v>78439.360000000001</v>
      </c>
    </row>
    <row r="52" spans="1:9" ht="15.75" customHeight="1" x14ac:dyDescent="0.3">
      <c r="A52" s="13"/>
      <c r="B52" s="13"/>
      <c r="C52" s="17">
        <v>56</v>
      </c>
      <c r="D52" s="17" t="s">
        <v>101</v>
      </c>
      <c r="E52" s="63"/>
      <c r="F52" s="65"/>
      <c r="G52" s="65">
        <v>3122.65</v>
      </c>
      <c r="H52" s="65">
        <v>0</v>
      </c>
      <c r="I52" s="65">
        <v>3122.65</v>
      </c>
    </row>
    <row r="53" spans="1:9" ht="15.75" customHeight="1" x14ac:dyDescent="0.3">
      <c r="A53" s="13"/>
      <c r="B53" s="13"/>
      <c r="C53" s="17">
        <v>91</v>
      </c>
      <c r="D53" s="17" t="s">
        <v>103</v>
      </c>
      <c r="E53" s="63"/>
      <c r="F53" s="65"/>
      <c r="G53" s="65">
        <v>780</v>
      </c>
      <c r="H53" s="65">
        <v>-371.03</v>
      </c>
      <c r="I53" s="65">
        <v>408.97</v>
      </c>
    </row>
    <row r="54" spans="1:9" ht="15.75" customHeight="1" x14ac:dyDescent="0.3">
      <c r="A54" s="13"/>
      <c r="B54" s="13">
        <v>321</v>
      </c>
      <c r="C54" s="17"/>
      <c r="D54" s="13" t="s">
        <v>105</v>
      </c>
      <c r="E54" s="63"/>
      <c r="F54" s="65"/>
      <c r="G54" s="65">
        <f>G55+G56</f>
        <v>14232</v>
      </c>
      <c r="H54" s="65">
        <f>H55+H56</f>
        <v>0</v>
      </c>
      <c r="I54" s="65">
        <f>I55+I56</f>
        <v>14232</v>
      </c>
    </row>
    <row r="55" spans="1:9" ht="15.75" customHeight="1" x14ac:dyDescent="0.3">
      <c r="A55" s="13"/>
      <c r="B55" s="17">
        <v>3211</v>
      </c>
      <c r="C55" s="17"/>
      <c r="D55" s="17" t="s">
        <v>128</v>
      </c>
      <c r="E55" s="63"/>
      <c r="F55" s="65"/>
      <c r="G55" s="65">
        <v>2176</v>
      </c>
      <c r="H55" s="65">
        <v>0</v>
      </c>
      <c r="I55" s="65">
        <v>2176</v>
      </c>
    </row>
    <row r="56" spans="1:9" ht="15.75" customHeight="1" x14ac:dyDescent="0.3">
      <c r="A56" s="13"/>
      <c r="B56" s="17">
        <v>3212</v>
      </c>
      <c r="C56" s="17"/>
      <c r="D56" s="17" t="s">
        <v>129</v>
      </c>
      <c r="E56" s="63"/>
      <c r="F56" s="65"/>
      <c r="G56" s="65">
        <v>12056</v>
      </c>
      <c r="H56" s="65">
        <v>0</v>
      </c>
      <c r="I56" s="65">
        <v>12056</v>
      </c>
    </row>
    <row r="57" spans="1:9" ht="15.75" customHeight="1" x14ac:dyDescent="0.3">
      <c r="A57" s="13"/>
      <c r="B57" s="13">
        <v>322</v>
      </c>
      <c r="C57" s="13"/>
      <c r="D57" s="13" t="s">
        <v>106</v>
      </c>
      <c r="E57" s="62"/>
      <c r="F57" s="64"/>
      <c r="G57" s="65">
        <f>G58+G59+G60+G61+G62</f>
        <v>48397</v>
      </c>
      <c r="H57" s="65">
        <f>H58+H59+H60+H61+H62</f>
        <v>45345.460000000006</v>
      </c>
      <c r="I57" s="65">
        <f>I58+I59+I60+I61+I62</f>
        <v>93742.46</v>
      </c>
    </row>
    <row r="58" spans="1:9" ht="15.75" customHeight="1" x14ac:dyDescent="0.3">
      <c r="A58" s="17"/>
      <c r="B58" s="17">
        <v>3221</v>
      </c>
      <c r="C58" s="17"/>
      <c r="D58" s="17" t="s">
        <v>130</v>
      </c>
      <c r="E58" s="63"/>
      <c r="F58" s="65"/>
      <c r="G58" s="65">
        <v>5579</v>
      </c>
      <c r="H58" s="65">
        <v>-654.61</v>
      </c>
      <c r="I58" s="65">
        <v>4924.3900000000003</v>
      </c>
    </row>
    <row r="59" spans="1:9" ht="15.75" customHeight="1" x14ac:dyDescent="0.3">
      <c r="A59" s="17"/>
      <c r="B59" s="17">
        <v>3223</v>
      </c>
      <c r="C59" s="17"/>
      <c r="D59" s="17" t="s">
        <v>131</v>
      </c>
      <c r="E59" s="63"/>
      <c r="F59" s="65"/>
      <c r="G59" s="65">
        <v>14375</v>
      </c>
      <c r="H59" s="65">
        <v>10000</v>
      </c>
      <c r="I59" s="65">
        <v>24375</v>
      </c>
    </row>
    <row r="60" spans="1:9" ht="15.75" customHeight="1" x14ac:dyDescent="0.3">
      <c r="A60" s="17"/>
      <c r="B60" s="17">
        <v>3224</v>
      </c>
      <c r="C60" s="17"/>
      <c r="D60" s="17" t="s">
        <v>132</v>
      </c>
      <c r="E60" s="63"/>
      <c r="F60" s="65"/>
      <c r="G60" s="65">
        <v>17696</v>
      </c>
      <c r="H60" s="65">
        <v>17860.240000000002</v>
      </c>
      <c r="I60" s="65">
        <v>35556.239999999998</v>
      </c>
    </row>
    <row r="61" spans="1:9" ht="15.75" customHeight="1" x14ac:dyDescent="0.3">
      <c r="A61" s="17"/>
      <c r="B61" s="17">
        <v>3225</v>
      </c>
      <c r="C61" s="17"/>
      <c r="D61" s="17" t="s">
        <v>133</v>
      </c>
      <c r="E61" s="63"/>
      <c r="F61" s="65"/>
      <c r="G61" s="65">
        <v>4370</v>
      </c>
      <c r="H61" s="65">
        <v>1702</v>
      </c>
      <c r="I61" s="65">
        <v>6072</v>
      </c>
    </row>
    <row r="62" spans="1:9" ht="15.75" customHeight="1" x14ac:dyDescent="0.3">
      <c r="A62" s="17"/>
      <c r="B62" s="17">
        <v>3227</v>
      </c>
      <c r="C62" s="17"/>
      <c r="D62" s="17" t="s">
        <v>135</v>
      </c>
      <c r="E62" s="63"/>
      <c r="F62" s="65"/>
      <c r="G62" s="65">
        <v>6377</v>
      </c>
      <c r="H62" s="65">
        <v>16437.830000000002</v>
      </c>
      <c r="I62" s="65">
        <v>22814.83</v>
      </c>
    </row>
    <row r="63" spans="1:9" ht="15.75" customHeight="1" x14ac:dyDescent="0.3">
      <c r="A63" s="13"/>
      <c r="B63" s="13">
        <v>323</v>
      </c>
      <c r="C63" s="13"/>
      <c r="D63" s="13" t="s">
        <v>76</v>
      </c>
      <c r="E63" s="62"/>
      <c r="F63" s="64"/>
      <c r="G63" s="65">
        <f>G64+G65+G66+G67+G68+G69+G70+G71+G72</f>
        <v>55827.62</v>
      </c>
      <c r="H63" s="65">
        <f>H64+H65+H66+H67+H68+H69+H70+H71+H72</f>
        <v>2938.14</v>
      </c>
      <c r="I63" s="65">
        <v>58766.14</v>
      </c>
    </row>
    <row r="64" spans="1:9" ht="15.75" customHeight="1" x14ac:dyDescent="0.3">
      <c r="A64" s="13"/>
      <c r="B64" s="17">
        <v>3231</v>
      </c>
      <c r="C64" s="17"/>
      <c r="D64" s="17" t="s">
        <v>136</v>
      </c>
      <c r="E64" s="63"/>
      <c r="F64" s="65"/>
      <c r="G64" s="65">
        <v>1191</v>
      </c>
      <c r="H64" s="65">
        <v>240.49</v>
      </c>
      <c r="I64" s="65">
        <v>1413.49</v>
      </c>
    </row>
    <row r="65" spans="1:9" ht="15.75" customHeight="1" x14ac:dyDescent="0.3">
      <c r="A65" s="13"/>
      <c r="B65" s="17">
        <v>3232</v>
      </c>
      <c r="C65" s="17"/>
      <c r="D65" s="17" t="s">
        <v>137</v>
      </c>
      <c r="E65" s="63"/>
      <c r="F65" s="65"/>
      <c r="G65" s="65">
        <v>14087</v>
      </c>
      <c r="H65" s="65">
        <v>-371.03</v>
      </c>
      <c r="I65" s="65">
        <v>13715.97</v>
      </c>
    </row>
    <row r="66" spans="1:9" ht="15.75" customHeight="1" x14ac:dyDescent="0.3">
      <c r="A66" s="13"/>
      <c r="B66" s="17">
        <v>3233</v>
      </c>
      <c r="C66" s="17"/>
      <c r="D66" s="17" t="s">
        <v>138</v>
      </c>
      <c r="E66" s="63"/>
      <c r="F66" s="65"/>
      <c r="G66" s="65">
        <v>537</v>
      </c>
      <c r="H66" s="65">
        <v>0</v>
      </c>
      <c r="I66" s="65">
        <v>537</v>
      </c>
    </row>
    <row r="67" spans="1:9" ht="15.75" customHeight="1" x14ac:dyDescent="0.3">
      <c r="A67" s="13"/>
      <c r="B67" s="17">
        <v>3234</v>
      </c>
      <c r="C67" s="17"/>
      <c r="D67" s="17" t="s">
        <v>139</v>
      </c>
      <c r="E67" s="63"/>
      <c r="F67" s="65"/>
      <c r="G67" s="65">
        <v>444.62</v>
      </c>
      <c r="H67" s="65">
        <v>0</v>
      </c>
      <c r="I67" s="65">
        <v>445</v>
      </c>
    </row>
    <row r="68" spans="1:9" ht="15.75" customHeight="1" x14ac:dyDescent="0.3">
      <c r="A68" s="13"/>
      <c r="B68" s="17">
        <v>3235</v>
      </c>
      <c r="C68" s="17"/>
      <c r="D68" s="17" t="s">
        <v>140</v>
      </c>
      <c r="E68" s="63"/>
      <c r="F68" s="65"/>
      <c r="G68" s="65">
        <v>398</v>
      </c>
      <c r="H68" s="65">
        <v>0</v>
      </c>
      <c r="I68" s="65">
        <v>398</v>
      </c>
    </row>
    <row r="69" spans="1:9" ht="15.75" customHeight="1" x14ac:dyDescent="0.3">
      <c r="A69" s="13"/>
      <c r="B69" s="17">
        <v>3236</v>
      </c>
      <c r="C69" s="17"/>
      <c r="D69" s="17" t="s">
        <v>141</v>
      </c>
      <c r="E69" s="63"/>
      <c r="F69" s="65"/>
      <c r="G69" s="65">
        <v>279</v>
      </c>
      <c r="H69" s="65">
        <v>0</v>
      </c>
      <c r="I69" s="65">
        <v>279</v>
      </c>
    </row>
    <row r="70" spans="1:9" ht="15.75" customHeight="1" x14ac:dyDescent="0.3">
      <c r="A70" s="13"/>
      <c r="B70" s="17">
        <v>3237</v>
      </c>
      <c r="C70" s="17"/>
      <c r="D70" s="17" t="s">
        <v>142</v>
      </c>
      <c r="E70" s="63"/>
      <c r="F70" s="65"/>
      <c r="G70" s="65">
        <v>35250</v>
      </c>
      <c r="H70" s="65">
        <v>3308.79</v>
      </c>
      <c r="I70" s="65">
        <v>38558.79</v>
      </c>
    </row>
    <row r="71" spans="1:9" ht="15.75" customHeight="1" x14ac:dyDescent="0.3">
      <c r="A71" s="13"/>
      <c r="B71" s="17">
        <v>3238</v>
      </c>
      <c r="C71" s="17"/>
      <c r="D71" s="17" t="s">
        <v>143</v>
      </c>
      <c r="E71" s="63"/>
      <c r="F71" s="65"/>
      <c r="G71" s="65">
        <v>2320</v>
      </c>
      <c r="H71" s="65">
        <v>-240.11</v>
      </c>
      <c r="I71" s="65">
        <v>2079.89</v>
      </c>
    </row>
    <row r="72" spans="1:9" ht="15.75" customHeight="1" x14ac:dyDescent="0.3">
      <c r="A72" s="13"/>
      <c r="B72" s="17">
        <v>3239</v>
      </c>
      <c r="C72" s="17"/>
      <c r="D72" s="17" t="s">
        <v>144</v>
      </c>
      <c r="E72" s="63"/>
      <c r="F72" s="65"/>
      <c r="G72" s="65">
        <v>1321</v>
      </c>
      <c r="H72" s="65">
        <v>0</v>
      </c>
      <c r="I72" s="65">
        <v>1321</v>
      </c>
    </row>
    <row r="73" spans="1:9" ht="15.75" customHeight="1" x14ac:dyDescent="0.3">
      <c r="A73" s="13"/>
      <c r="B73" s="13">
        <v>329</v>
      </c>
      <c r="C73" s="13"/>
      <c r="D73" s="13" t="s">
        <v>107</v>
      </c>
      <c r="E73" s="62"/>
      <c r="F73" s="64"/>
      <c r="G73" s="65">
        <f>G74+G75+G76+G77+G78</f>
        <v>4971.87</v>
      </c>
      <c r="H73" s="65">
        <f>H74+H75+H76+H77+H78</f>
        <v>671.2</v>
      </c>
      <c r="I73" s="65">
        <f>I74+I75+I76+I77+I78</f>
        <v>5643.38</v>
      </c>
    </row>
    <row r="74" spans="1:9" ht="15.75" customHeight="1" x14ac:dyDescent="0.3">
      <c r="A74" s="13"/>
      <c r="B74" s="17">
        <v>3291</v>
      </c>
      <c r="C74" s="17"/>
      <c r="D74" s="17" t="s">
        <v>145</v>
      </c>
      <c r="E74" s="63"/>
      <c r="F74" s="65"/>
      <c r="G74" s="65">
        <v>0</v>
      </c>
      <c r="H74" s="65">
        <v>0</v>
      </c>
      <c r="I74" s="65">
        <v>0</v>
      </c>
    </row>
    <row r="75" spans="1:9" ht="15.75" customHeight="1" x14ac:dyDescent="0.3">
      <c r="A75" s="13"/>
      <c r="B75" s="17">
        <v>3292</v>
      </c>
      <c r="C75" s="17"/>
      <c r="D75" s="17" t="s">
        <v>146</v>
      </c>
      <c r="E75" s="63"/>
      <c r="F75" s="65"/>
      <c r="G75" s="65">
        <v>4515.6899999999996</v>
      </c>
      <c r="H75" s="65">
        <v>658.7</v>
      </c>
      <c r="I75" s="65">
        <v>5174.7</v>
      </c>
    </row>
    <row r="76" spans="1:9" ht="15.75" customHeight="1" x14ac:dyDescent="0.3">
      <c r="A76" s="13"/>
      <c r="B76" s="17">
        <v>3293</v>
      </c>
      <c r="C76" s="17"/>
      <c r="D76" s="17" t="s">
        <v>147</v>
      </c>
      <c r="E76" s="63"/>
      <c r="F76" s="65"/>
      <c r="G76" s="65">
        <v>300</v>
      </c>
      <c r="H76" s="65">
        <v>0</v>
      </c>
      <c r="I76" s="65">
        <v>300</v>
      </c>
    </row>
    <row r="77" spans="1:9" ht="15.75" customHeight="1" x14ac:dyDescent="0.3">
      <c r="A77" s="13"/>
      <c r="B77" s="17">
        <v>3295</v>
      </c>
      <c r="C77" s="17"/>
      <c r="D77" s="17" t="s">
        <v>148</v>
      </c>
      <c r="E77" s="63"/>
      <c r="F77" s="65"/>
      <c r="G77" s="65">
        <v>141</v>
      </c>
      <c r="H77" s="65">
        <v>12.5</v>
      </c>
      <c r="I77" s="65">
        <v>153.5</v>
      </c>
    </row>
    <row r="78" spans="1:9" ht="15.75" customHeight="1" x14ac:dyDescent="0.3">
      <c r="A78" s="13"/>
      <c r="B78" s="17">
        <v>3299</v>
      </c>
      <c r="C78" s="17"/>
      <c r="D78" s="17" t="s">
        <v>149</v>
      </c>
      <c r="E78" s="63"/>
      <c r="F78" s="65"/>
      <c r="G78" s="65">
        <v>15.18</v>
      </c>
      <c r="H78" s="65">
        <v>0</v>
      </c>
      <c r="I78" s="65">
        <v>15.18</v>
      </c>
    </row>
    <row r="79" spans="1:9" ht="15.75" customHeight="1" x14ac:dyDescent="0.3">
      <c r="A79" s="13"/>
      <c r="B79" s="13">
        <v>34</v>
      </c>
      <c r="C79" s="17"/>
      <c r="D79" s="13" t="s">
        <v>66</v>
      </c>
      <c r="E79" s="63"/>
      <c r="F79" s="65"/>
      <c r="G79" s="64">
        <f>G82</f>
        <v>492</v>
      </c>
      <c r="H79" s="64">
        <f>H82</f>
        <v>371.03</v>
      </c>
      <c r="I79" s="64">
        <f>I82</f>
        <v>863.03</v>
      </c>
    </row>
    <row r="80" spans="1:9" ht="15.75" customHeight="1" x14ac:dyDescent="0.3">
      <c r="A80" s="13"/>
      <c r="B80" s="13"/>
      <c r="C80" s="17">
        <v>12</v>
      </c>
      <c r="D80" s="17" t="s">
        <v>20</v>
      </c>
      <c r="E80" s="63"/>
      <c r="F80" s="65"/>
      <c r="G80" s="65">
        <v>492</v>
      </c>
      <c r="H80" s="65">
        <v>0</v>
      </c>
      <c r="I80" s="65">
        <v>492</v>
      </c>
    </row>
    <row r="81" spans="1:9" ht="15.75" customHeight="1" x14ac:dyDescent="0.3">
      <c r="A81" s="13"/>
      <c r="B81" s="13"/>
      <c r="C81" s="17">
        <v>91</v>
      </c>
      <c r="D81" s="17" t="s">
        <v>103</v>
      </c>
      <c r="E81" s="63"/>
      <c r="F81" s="65"/>
      <c r="G81" s="65">
        <v>0</v>
      </c>
      <c r="H81" s="65">
        <v>371.03</v>
      </c>
      <c r="I81" s="65">
        <v>371.03</v>
      </c>
    </row>
    <row r="82" spans="1:9" ht="15.75" customHeight="1" x14ac:dyDescent="0.3">
      <c r="A82" s="13"/>
      <c r="B82" s="13">
        <v>343</v>
      </c>
      <c r="C82" s="13"/>
      <c r="D82" s="13" t="s">
        <v>150</v>
      </c>
      <c r="E82" s="62"/>
      <c r="F82" s="64"/>
      <c r="G82" s="65">
        <f>G83</f>
        <v>492</v>
      </c>
      <c r="H82" s="65">
        <f>H83</f>
        <v>371.03</v>
      </c>
      <c r="I82" s="65">
        <f>I83</f>
        <v>863.03</v>
      </c>
    </row>
    <row r="83" spans="1:9" ht="15.75" customHeight="1" x14ac:dyDescent="0.3">
      <c r="A83" s="13"/>
      <c r="B83" s="17">
        <v>3431</v>
      </c>
      <c r="C83" s="17"/>
      <c r="D83" s="17" t="s">
        <v>151</v>
      </c>
      <c r="E83" s="63"/>
      <c r="F83" s="65"/>
      <c r="G83" s="65">
        <v>492</v>
      </c>
      <c r="H83" s="65">
        <v>371.03</v>
      </c>
      <c r="I83" s="65">
        <v>863.03</v>
      </c>
    </row>
    <row r="84" spans="1:9" ht="15.75" customHeight="1" x14ac:dyDescent="0.3">
      <c r="A84" s="13">
        <v>4</v>
      </c>
      <c r="B84" s="13"/>
      <c r="C84" s="17"/>
      <c r="D84" s="13" t="s">
        <v>108</v>
      </c>
      <c r="E84" s="63"/>
      <c r="F84" s="65"/>
      <c r="G84" s="64">
        <f>G85</f>
        <v>17970</v>
      </c>
      <c r="H84" s="64">
        <f>H85</f>
        <v>1348</v>
      </c>
      <c r="I84" s="64">
        <f>I85</f>
        <v>19318.25</v>
      </c>
    </row>
    <row r="85" spans="1:9" ht="15.75" customHeight="1" x14ac:dyDescent="0.3">
      <c r="A85" s="13"/>
      <c r="B85" s="13">
        <v>42</v>
      </c>
      <c r="C85" s="17"/>
      <c r="D85" s="13" t="s">
        <v>109</v>
      </c>
      <c r="E85" s="63"/>
      <c r="F85" s="65"/>
      <c r="G85" s="64">
        <f>G87+G90</f>
        <v>17970</v>
      </c>
      <c r="H85" s="64">
        <f>H87+H90</f>
        <v>1348</v>
      </c>
      <c r="I85" s="64">
        <f>I87+I90</f>
        <v>19318.25</v>
      </c>
    </row>
    <row r="86" spans="1:9" ht="15.75" customHeight="1" x14ac:dyDescent="0.3">
      <c r="A86" s="13"/>
      <c r="B86" s="13"/>
      <c r="C86" s="17">
        <v>22</v>
      </c>
      <c r="D86" s="17" t="s">
        <v>40</v>
      </c>
      <c r="E86" s="63"/>
      <c r="F86" s="65"/>
      <c r="G86" s="65">
        <v>17970</v>
      </c>
      <c r="H86" s="65">
        <v>1348</v>
      </c>
      <c r="I86" s="65">
        <v>19318</v>
      </c>
    </row>
    <row r="87" spans="1:9" ht="15.75" customHeight="1" x14ac:dyDescent="0.3">
      <c r="A87" s="13"/>
      <c r="B87" s="13">
        <v>422</v>
      </c>
      <c r="C87" s="17"/>
      <c r="D87" s="13" t="s">
        <v>77</v>
      </c>
      <c r="E87" s="63"/>
      <c r="F87" s="65"/>
      <c r="G87" s="65">
        <v>6720</v>
      </c>
      <c r="H87" s="65">
        <v>1348</v>
      </c>
      <c r="I87" s="65">
        <f>I88+I89</f>
        <v>8068.25</v>
      </c>
    </row>
    <row r="88" spans="1:9" ht="15.75" customHeight="1" x14ac:dyDescent="0.3">
      <c r="A88" s="13"/>
      <c r="B88" s="17">
        <v>4221</v>
      </c>
      <c r="C88" s="17"/>
      <c r="D88" s="17" t="s">
        <v>152</v>
      </c>
      <c r="E88" s="63"/>
      <c r="F88" s="65"/>
      <c r="G88" s="65">
        <v>668</v>
      </c>
      <c r="H88" s="65">
        <v>1348</v>
      </c>
      <c r="I88" s="65">
        <v>2016</v>
      </c>
    </row>
    <row r="89" spans="1:9" ht="15.75" customHeight="1" x14ac:dyDescent="0.3">
      <c r="A89" s="13"/>
      <c r="B89" s="17">
        <v>4223</v>
      </c>
      <c r="C89" s="17"/>
      <c r="D89" s="17" t="s">
        <v>153</v>
      </c>
      <c r="E89" s="63"/>
      <c r="F89" s="65"/>
      <c r="G89" s="65">
        <v>6052</v>
      </c>
      <c r="H89" s="65">
        <v>0</v>
      </c>
      <c r="I89" s="65">
        <v>6052.25</v>
      </c>
    </row>
    <row r="90" spans="1:9" ht="15.75" customHeight="1" x14ac:dyDescent="0.3">
      <c r="A90" s="13"/>
      <c r="B90" s="13">
        <v>423</v>
      </c>
      <c r="C90" s="17"/>
      <c r="D90" s="13" t="s">
        <v>89</v>
      </c>
      <c r="E90" s="63"/>
      <c r="F90" s="65"/>
      <c r="G90" s="65">
        <f>G91</f>
        <v>11250</v>
      </c>
      <c r="H90" s="65">
        <f>H91</f>
        <v>0</v>
      </c>
      <c r="I90" s="65">
        <f>I91</f>
        <v>11250</v>
      </c>
    </row>
    <row r="91" spans="1:9" ht="15.75" customHeight="1" x14ac:dyDescent="0.3">
      <c r="A91" s="13"/>
      <c r="B91" s="17">
        <v>4231</v>
      </c>
      <c r="C91" s="17"/>
      <c r="D91" s="17" t="s">
        <v>154</v>
      </c>
      <c r="E91" s="63"/>
      <c r="F91" s="65"/>
      <c r="G91" s="65">
        <v>11250</v>
      </c>
      <c r="H91" s="65">
        <v>0</v>
      </c>
      <c r="I91" s="65">
        <v>11250</v>
      </c>
    </row>
    <row r="92" spans="1:9" ht="15.75" customHeight="1" x14ac:dyDescent="0.3">
      <c r="A92" s="13"/>
      <c r="B92" s="13"/>
      <c r="C92" s="17"/>
      <c r="D92" s="17"/>
      <c r="E92" s="63"/>
      <c r="F92" s="65"/>
      <c r="G92" s="65"/>
      <c r="H92" s="65"/>
      <c r="I92" s="65"/>
    </row>
    <row r="93" spans="1:9" ht="15.75" customHeight="1" x14ac:dyDescent="0.3">
      <c r="A93" s="13"/>
      <c r="B93" s="13"/>
      <c r="C93" s="17"/>
      <c r="D93" s="17"/>
      <c r="E93" s="63"/>
      <c r="F93" s="65"/>
      <c r="G93" s="65"/>
      <c r="H93" s="65"/>
      <c r="I93" s="65"/>
    </row>
  </sheetData>
  <mergeCells count="5">
    <mergeCell ref="A7:I7"/>
    <mergeCell ref="A32:I32"/>
    <mergeCell ref="A1:I1"/>
    <mergeCell ref="A3:I3"/>
    <mergeCell ref="A5:I5"/>
  </mergeCells>
  <phoneticPr fontId="22" type="noConversion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6"/>
  <sheetViews>
    <sheetView workbookViewId="0">
      <selection activeCell="H5" sqref="H5"/>
    </sheetView>
  </sheetViews>
  <sheetFormatPr defaultRowHeight="14.4" x14ac:dyDescent="0.3"/>
  <cols>
    <col min="1" max="1" width="37.6640625" customWidth="1"/>
    <col min="2" max="3" width="25.33203125" hidden="1" customWidth="1"/>
    <col min="4" max="6" width="25.33203125" customWidth="1"/>
  </cols>
  <sheetData>
    <row r="1" spans="1:6" ht="42" customHeight="1" x14ac:dyDescent="0.3">
      <c r="A1" s="82" t="s">
        <v>180</v>
      </c>
      <c r="B1" s="82"/>
      <c r="C1" s="82"/>
      <c r="D1" s="82"/>
      <c r="E1" s="82"/>
      <c r="F1" s="82"/>
    </row>
    <row r="2" spans="1:6" ht="18" customHeight="1" x14ac:dyDescent="0.3">
      <c r="A2" s="5"/>
      <c r="B2" s="5"/>
      <c r="C2" s="5"/>
      <c r="D2" s="5"/>
      <c r="E2" s="5"/>
      <c r="F2" s="5"/>
    </row>
    <row r="3" spans="1:6" ht="15.6" x14ac:dyDescent="0.3">
      <c r="A3" s="82" t="s">
        <v>33</v>
      </c>
      <c r="B3" s="82"/>
      <c r="C3" s="82"/>
      <c r="D3" s="82"/>
      <c r="E3" s="84"/>
      <c r="F3" s="84"/>
    </row>
    <row r="4" spans="1:6" ht="17.399999999999999" x14ac:dyDescent="0.3">
      <c r="A4" s="5"/>
      <c r="B4" s="5"/>
      <c r="C4" s="5"/>
      <c r="D4" s="5"/>
      <c r="E4" s="6"/>
      <c r="F4" s="6"/>
    </row>
    <row r="5" spans="1:6" ht="18" customHeight="1" x14ac:dyDescent="0.3">
      <c r="A5" s="82" t="s">
        <v>15</v>
      </c>
      <c r="B5" s="83"/>
      <c r="C5" s="83"/>
      <c r="D5" s="83"/>
      <c r="E5" s="83"/>
      <c r="F5" s="83"/>
    </row>
    <row r="6" spans="1:6" ht="17.399999999999999" x14ac:dyDescent="0.3">
      <c r="A6" s="5"/>
      <c r="B6" s="5"/>
      <c r="C6" s="5"/>
      <c r="D6" s="5"/>
      <c r="E6" s="6"/>
      <c r="F6" s="6"/>
    </row>
    <row r="7" spans="1:6" ht="15.6" x14ac:dyDescent="0.3">
      <c r="A7" s="82" t="s">
        <v>26</v>
      </c>
      <c r="B7" s="102"/>
      <c r="C7" s="102"/>
      <c r="D7" s="102"/>
      <c r="E7" s="102"/>
      <c r="F7" s="102"/>
    </row>
    <row r="8" spans="1:6" ht="17.399999999999999" x14ac:dyDescent="0.3">
      <c r="A8" s="5"/>
      <c r="B8" s="5"/>
      <c r="C8" s="5"/>
      <c r="D8" s="5"/>
      <c r="E8" s="6"/>
      <c r="F8" s="6"/>
    </row>
    <row r="9" spans="1:6" x14ac:dyDescent="0.3">
      <c r="A9" s="24" t="s">
        <v>27</v>
      </c>
      <c r="B9" s="23" t="s">
        <v>12</v>
      </c>
      <c r="C9" s="24" t="s">
        <v>13</v>
      </c>
      <c r="D9" s="24" t="s">
        <v>52</v>
      </c>
      <c r="E9" s="24" t="s">
        <v>110</v>
      </c>
      <c r="F9" s="24" t="s">
        <v>188</v>
      </c>
    </row>
    <row r="10" spans="1:6" ht="15.75" customHeight="1" x14ac:dyDescent="0.3">
      <c r="A10" s="13" t="s">
        <v>28</v>
      </c>
      <c r="B10" s="10"/>
      <c r="C10" s="11"/>
      <c r="D10" s="11"/>
      <c r="E10" s="11"/>
      <c r="F10" s="11"/>
    </row>
    <row r="11" spans="1:6" ht="15.75" customHeight="1" x14ac:dyDescent="0.3">
      <c r="A11" s="13" t="s">
        <v>60</v>
      </c>
      <c r="B11" s="10"/>
      <c r="C11" s="11"/>
      <c r="D11" s="11"/>
      <c r="E11" s="11"/>
      <c r="F11" s="11"/>
    </row>
    <row r="12" spans="1:6" x14ac:dyDescent="0.3">
      <c r="A12" s="18" t="s">
        <v>61</v>
      </c>
      <c r="B12" s="62">
        <v>512787.77</v>
      </c>
      <c r="C12" s="64">
        <v>787317.37</v>
      </c>
      <c r="D12" s="64">
        <v>777116</v>
      </c>
      <c r="E12" s="64">
        <v>48294.36</v>
      </c>
      <c r="F12" s="64">
        <v>825410.36</v>
      </c>
    </row>
    <row r="13" spans="1:6" x14ac:dyDescent="0.3">
      <c r="A13" s="13" t="s">
        <v>62</v>
      </c>
      <c r="B13" s="10"/>
      <c r="C13" s="11"/>
      <c r="D13" s="11"/>
      <c r="E13" s="11"/>
      <c r="F13" s="12"/>
    </row>
    <row r="14" spans="1:6" x14ac:dyDescent="0.3">
      <c r="A14" s="19" t="s">
        <v>63</v>
      </c>
      <c r="B14" s="10"/>
      <c r="C14" s="11"/>
      <c r="D14" s="11"/>
      <c r="E14" s="11"/>
      <c r="F14" s="12"/>
    </row>
    <row r="15" spans="1:6" x14ac:dyDescent="0.3">
      <c r="A15" s="13" t="s">
        <v>64</v>
      </c>
      <c r="B15" s="10"/>
      <c r="C15" s="11"/>
      <c r="D15" s="11"/>
      <c r="E15" s="11"/>
      <c r="F15" s="12"/>
    </row>
    <row r="16" spans="1:6" x14ac:dyDescent="0.3">
      <c r="A16" s="19" t="s">
        <v>65</v>
      </c>
      <c r="B16" s="10"/>
      <c r="C16" s="11"/>
      <c r="D16" s="11"/>
      <c r="E16" s="11"/>
      <c r="F16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A2" sqref="A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25.33203125" customWidth="1"/>
    <col min="5" max="6" width="25.33203125" hidden="1" customWidth="1"/>
    <col min="7" max="9" width="25.33203125" customWidth="1"/>
  </cols>
  <sheetData>
    <row r="1" spans="1:9" ht="42" customHeight="1" x14ac:dyDescent="0.3">
      <c r="A1" s="82" t="s">
        <v>187</v>
      </c>
      <c r="B1" s="82"/>
      <c r="C1" s="82"/>
      <c r="D1" s="82"/>
      <c r="E1" s="82"/>
      <c r="F1" s="82"/>
      <c r="G1" s="82"/>
      <c r="H1" s="82"/>
      <c r="I1" s="82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82" t="s">
        <v>33</v>
      </c>
      <c r="B3" s="82"/>
      <c r="C3" s="82"/>
      <c r="D3" s="82"/>
      <c r="E3" s="82"/>
      <c r="F3" s="82"/>
      <c r="G3" s="82"/>
      <c r="H3" s="84"/>
      <c r="I3" s="84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82" t="s">
        <v>29</v>
      </c>
      <c r="B5" s="83"/>
      <c r="C5" s="83"/>
      <c r="D5" s="83"/>
      <c r="E5" s="83"/>
      <c r="F5" s="83"/>
      <c r="G5" s="83"/>
      <c r="H5" s="83"/>
      <c r="I5" s="83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7.6" customHeight="1" x14ac:dyDescent="0.3">
      <c r="A7" s="24" t="s">
        <v>16</v>
      </c>
      <c r="B7" s="23" t="s">
        <v>17</v>
      </c>
      <c r="C7" s="23" t="s">
        <v>18</v>
      </c>
      <c r="D7" s="23" t="s">
        <v>57</v>
      </c>
      <c r="E7" s="23" t="s">
        <v>12</v>
      </c>
      <c r="F7" s="24" t="s">
        <v>13</v>
      </c>
      <c r="G7" s="24" t="s">
        <v>52</v>
      </c>
      <c r="H7" s="24" t="s">
        <v>111</v>
      </c>
      <c r="I7" s="24" t="s">
        <v>112</v>
      </c>
    </row>
    <row r="8" spans="1:9" ht="26.4" x14ac:dyDescent="0.3">
      <c r="A8" s="13">
        <v>8</v>
      </c>
      <c r="B8" s="13"/>
      <c r="C8" s="13"/>
      <c r="D8" s="13" t="s">
        <v>30</v>
      </c>
      <c r="E8" s="10"/>
      <c r="F8" s="11"/>
      <c r="G8" s="11"/>
      <c r="H8" s="11"/>
      <c r="I8" s="11"/>
    </row>
    <row r="9" spans="1:9" x14ac:dyDescent="0.3">
      <c r="A9" s="13"/>
      <c r="B9" s="17">
        <v>84</v>
      </c>
      <c r="C9" s="17"/>
      <c r="D9" s="17" t="s">
        <v>37</v>
      </c>
      <c r="E9" s="10"/>
      <c r="F9" s="11"/>
      <c r="G9" s="11"/>
      <c r="H9" s="11"/>
      <c r="I9" s="11"/>
    </row>
    <row r="10" spans="1:9" ht="26.4" x14ac:dyDescent="0.3">
      <c r="A10" s="14"/>
      <c r="B10" s="14"/>
      <c r="C10" s="15">
        <v>81</v>
      </c>
      <c r="D10" s="18" t="s">
        <v>38</v>
      </c>
      <c r="E10" s="10"/>
      <c r="F10" s="11"/>
      <c r="G10" s="11"/>
      <c r="H10" s="11"/>
      <c r="I10" s="11"/>
    </row>
    <row r="11" spans="1:9" ht="26.4" x14ac:dyDescent="0.3">
      <c r="A11" s="16">
        <v>5</v>
      </c>
      <c r="B11" s="16"/>
      <c r="C11" s="16"/>
      <c r="D11" s="26" t="s">
        <v>31</v>
      </c>
      <c r="E11" s="10"/>
      <c r="F11" s="11"/>
      <c r="G11" s="11"/>
      <c r="H11" s="11"/>
      <c r="I11" s="11"/>
    </row>
    <row r="12" spans="1:9" ht="26.4" x14ac:dyDescent="0.3">
      <c r="A12" s="17"/>
      <c r="B12" s="17">
        <v>54</v>
      </c>
      <c r="C12" s="17"/>
      <c r="D12" s="27" t="s">
        <v>39</v>
      </c>
      <c r="E12" s="10"/>
      <c r="F12" s="11"/>
      <c r="G12" s="11"/>
      <c r="H12" s="11"/>
      <c r="I12" s="12"/>
    </row>
    <row r="13" spans="1:9" x14ac:dyDescent="0.3">
      <c r="A13" s="17"/>
      <c r="B13" s="17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3">
      <c r="A14" s="17"/>
      <c r="B14" s="17"/>
      <c r="C14" s="15">
        <v>31</v>
      </c>
      <c r="D14" s="15" t="s">
        <v>40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24"/>
  <sheetViews>
    <sheetView topLeftCell="A118" workbookViewId="0">
      <selection activeCell="H97" sqref="H97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6" width="25.33203125" hidden="1" customWidth="1"/>
    <col min="7" max="8" width="25.33203125" customWidth="1"/>
    <col min="9" max="9" width="22.21875" customWidth="1"/>
  </cols>
  <sheetData>
    <row r="1" spans="1:9" ht="42" customHeight="1" x14ac:dyDescent="0.3">
      <c r="A1" s="82" t="s">
        <v>181</v>
      </c>
      <c r="B1" s="82"/>
      <c r="C1" s="82"/>
      <c r="D1" s="82"/>
      <c r="E1" s="82"/>
      <c r="F1" s="82"/>
      <c r="G1" s="82"/>
      <c r="H1" s="82"/>
      <c r="I1" s="82"/>
    </row>
    <row r="2" spans="1:9" ht="17.399999999999999" x14ac:dyDescent="0.3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3">
      <c r="A3" s="82" t="s">
        <v>32</v>
      </c>
      <c r="B3" s="83"/>
      <c r="C3" s="83"/>
      <c r="D3" s="83"/>
      <c r="E3" s="83"/>
      <c r="F3" s="83"/>
      <c r="G3" s="83"/>
      <c r="H3" s="83"/>
      <c r="I3" s="83"/>
    </row>
    <row r="4" spans="1:9" ht="4.8" customHeight="1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20.399999999999999" customHeight="1" x14ac:dyDescent="0.3">
      <c r="A5" s="106" t="s">
        <v>34</v>
      </c>
      <c r="B5" s="107"/>
      <c r="C5" s="108"/>
      <c r="D5" s="23" t="s">
        <v>35</v>
      </c>
      <c r="E5" s="23" t="s">
        <v>12</v>
      </c>
      <c r="F5" s="24" t="s">
        <v>13</v>
      </c>
      <c r="G5" s="24" t="s">
        <v>52</v>
      </c>
      <c r="H5" s="24" t="s">
        <v>113</v>
      </c>
      <c r="I5" s="24" t="s">
        <v>182</v>
      </c>
    </row>
    <row r="6" spans="1:9" ht="37.200000000000003" customHeight="1" x14ac:dyDescent="0.3">
      <c r="A6" s="103" t="s">
        <v>67</v>
      </c>
      <c r="B6" s="104"/>
      <c r="C6" s="105"/>
      <c r="D6" s="30" t="s">
        <v>41</v>
      </c>
      <c r="E6" s="62" t="e">
        <f>E7+E43</f>
        <v>#REF!</v>
      </c>
      <c r="F6" s="64" t="e">
        <f>F7+F43</f>
        <v>#REF!</v>
      </c>
      <c r="G6" s="64">
        <f>G7+G43</f>
        <v>777115.53</v>
      </c>
      <c r="H6" s="64">
        <f>H7+H43</f>
        <v>48294.359999999993</v>
      </c>
      <c r="I6" s="64">
        <f>I7+I43</f>
        <v>825409.86999999988</v>
      </c>
    </row>
    <row r="7" spans="1:9" ht="42" customHeight="1" x14ac:dyDescent="0.3">
      <c r="A7" s="103" t="s">
        <v>68</v>
      </c>
      <c r="B7" s="104"/>
      <c r="C7" s="105"/>
      <c r="D7" s="30" t="s">
        <v>42</v>
      </c>
      <c r="E7" s="62">
        <f>E9</f>
        <v>305260.15000000002</v>
      </c>
      <c r="F7" s="64">
        <f>F9</f>
        <v>305260.07</v>
      </c>
      <c r="G7" s="64">
        <f>G9</f>
        <v>305259.52999999997</v>
      </c>
      <c r="H7" s="64">
        <f>H9</f>
        <v>0</v>
      </c>
      <c r="I7" s="64">
        <f>I9</f>
        <v>305259.52999999997</v>
      </c>
    </row>
    <row r="8" spans="1:9" ht="27" customHeight="1" x14ac:dyDescent="0.3">
      <c r="A8" s="109" t="s">
        <v>69</v>
      </c>
      <c r="B8" s="110"/>
      <c r="C8" s="111"/>
      <c r="D8" s="42" t="s">
        <v>43</v>
      </c>
      <c r="E8" s="10"/>
      <c r="F8" s="11"/>
      <c r="G8" s="11"/>
      <c r="H8" s="11"/>
      <c r="I8" s="12"/>
    </row>
    <row r="9" spans="1:9" x14ac:dyDescent="0.3">
      <c r="A9" s="112">
        <v>3</v>
      </c>
      <c r="B9" s="113"/>
      <c r="C9" s="114"/>
      <c r="D9" s="30" t="s">
        <v>24</v>
      </c>
      <c r="E9" s="62">
        <f>E10+E18+E39</f>
        <v>305260.15000000002</v>
      </c>
      <c r="F9" s="64">
        <f>F10+F18+F39</f>
        <v>305260.07</v>
      </c>
      <c r="G9" s="64">
        <f>G10+G18+G39</f>
        <v>305259.52999999997</v>
      </c>
      <c r="H9" s="64">
        <v>0</v>
      </c>
      <c r="I9" s="69">
        <f>I10+I18+I39</f>
        <v>305259.52999999997</v>
      </c>
    </row>
    <row r="10" spans="1:9" x14ac:dyDescent="0.3">
      <c r="A10" s="112">
        <v>31</v>
      </c>
      <c r="B10" s="113"/>
      <c r="C10" s="114"/>
      <c r="D10" s="30" t="s">
        <v>25</v>
      </c>
      <c r="E10" s="62">
        <f>E11+E13+E15</f>
        <v>274734.15999999997</v>
      </c>
      <c r="F10" s="64">
        <f>F11+F13+F15</f>
        <v>274718.71999999997</v>
      </c>
      <c r="G10" s="64">
        <f>G11+G13+G15</f>
        <v>274733.32999999996</v>
      </c>
      <c r="H10" s="64">
        <v>0</v>
      </c>
      <c r="I10" s="69">
        <f>I11+I13+I15</f>
        <v>274733.32999999996</v>
      </c>
    </row>
    <row r="11" spans="1:9" x14ac:dyDescent="0.3">
      <c r="A11" s="47"/>
      <c r="B11" s="57">
        <v>311</v>
      </c>
      <c r="C11" s="48"/>
      <c r="D11" s="29" t="s">
        <v>73</v>
      </c>
      <c r="E11" s="63">
        <v>218413.51</v>
      </c>
      <c r="F11" s="65">
        <v>217956.63</v>
      </c>
      <c r="G11" s="65">
        <v>218412.49</v>
      </c>
      <c r="H11" s="65">
        <v>0</v>
      </c>
      <c r="I11" s="70">
        <v>218412.49</v>
      </c>
    </row>
    <row r="12" spans="1:9" x14ac:dyDescent="0.3">
      <c r="A12" s="47"/>
      <c r="B12" s="74">
        <v>3111</v>
      </c>
      <c r="C12" s="48"/>
      <c r="D12" s="29" t="s">
        <v>125</v>
      </c>
      <c r="E12" s="63"/>
      <c r="F12" s="65"/>
      <c r="G12" s="65">
        <v>218412.49</v>
      </c>
      <c r="H12" s="65">
        <v>0</v>
      </c>
      <c r="I12" s="70">
        <v>218412.49</v>
      </c>
    </row>
    <row r="13" spans="1:9" x14ac:dyDescent="0.3">
      <c r="A13" s="47"/>
      <c r="B13" s="57">
        <v>312</v>
      </c>
      <c r="C13" s="48"/>
      <c r="D13" s="29" t="s">
        <v>72</v>
      </c>
      <c r="E13" s="63">
        <v>3158.8</v>
      </c>
      <c r="F13" s="65">
        <v>3600.24</v>
      </c>
      <c r="G13" s="65">
        <v>3158.99</v>
      </c>
      <c r="H13" s="65">
        <v>0</v>
      </c>
      <c r="I13" s="70">
        <v>3158.99</v>
      </c>
    </row>
    <row r="14" spans="1:9" x14ac:dyDescent="0.3">
      <c r="A14" s="75"/>
      <c r="B14" s="74">
        <v>3121</v>
      </c>
      <c r="C14" s="76"/>
      <c r="D14" s="29" t="s">
        <v>72</v>
      </c>
      <c r="E14" s="63"/>
      <c r="F14" s="65"/>
      <c r="G14" s="65">
        <v>3158.8</v>
      </c>
      <c r="H14" s="65">
        <v>0</v>
      </c>
      <c r="I14" s="70">
        <v>3158.8</v>
      </c>
    </row>
    <row r="15" spans="1:9" x14ac:dyDescent="0.3">
      <c r="A15" s="47"/>
      <c r="B15" s="57">
        <v>313</v>
      </c>
      <c r="C15" s="48"/>
      <c r="D15" s="29" t="s">
        <v>74</v>
      </c>
      <c r="E15" s="63">
        <v>53161.85</v>
      </c>
      <c r="F15" s="65">
        <v>53161.85</v>
      </c>
      <c r="G15" s="65">
        <f>G16+G17</f>
        <v>53161.850000000006</v>
      </c>
      <c r="H15" s="65">
        <f>H16+H17</f>
        <v>0</v>
      </c>
      <c r="I15" s="70">
        <f>I16+I17</f>
        <v>53161.850000000006</v>
      </c>
    </row>
    <row r="16" spans="1:9" x14ac:dyDescent="0.3">
      <c r="A16" s="75"/>
      <c r="B16" s="74">
        <v>3131</v>
      </c>
      <c r="C16" s="76"/>
      <c r="D16" s="29" t="s">
        <v>155</v>
      </c>
      <c r="E16" s="63"/>
      <c r="F16" s="65"/>
      <c r="G16" s="65">
        <v>17123.63</v>
      </c>
      <c r="H16" s="65">
        <v>0</v>
      </c>
      <c r="I16" s="70">
        <v>17123.63</v>
      </c>
    </row>
    <row r="17" spans="1:9" x14ac:dyDescent="0.3">
      <c r="A17" s="75"/>
      <c r="B17" s="74">
        <v>3132</v>
      </c>
      <c r="C17" s="76"/>
      <c r="D17" s="29" t="s">
        <v>156</v>
      </c>
      <c r="E17" s="63"/>
      <c r="F17" s="65"/>
      <c r="G17" s="65">
        <v>36038.22</v>
      </c>
      <c r="H17" s="65">
        <v>0</v>
      </c>
      <c r="I17" s="70">
        <v>36038.22</v>
      </c>
    </row>
    <row r="18" spans="1:9" x14ac:dyDescent="0.3">
      <c r="A18" s="112">
        <v>32</v>
      </c>
      <c r="B18" s="113"/>
      <c r="C18" s="114"/>
      <c r="D18" s="29" t="s">
        <v>36</v>
      </c>
      <c r="E18" s="62">
        <f>E19+E22+E27+E36</f>
        <v>30061.46</v>
      </c>
      <c r="F18" s="64">
        <f>F19+F22+F27+F36</f>
        <v>30076.82</v>
      </c>
      <c r="G18" s="64">
        <f>G19+G22+G27+G36</f>
        <v>30061.67</v>
      </c>
      <c r="H18" s="64">
        <v>0</v>
      </c>
      <c r="I18" s="69">
        <f>I19+I22+I27+I36</f>
        <v>30061.67</v>
      </c>
    </row>
    <row r="19" spans="1:9" x14ac:dyDescent="0.3">
      <c r="A19" s="47"/>
      <c r="B19" s="57">
        <v>321</v>
      </c>
      <c r="C19" s="48"/>
      <c r="D19" s="29" t="s">
        <v>75</v>
      </c>
      <c r="E19" s="63">
        <v>4379.8500000000004</v>
      </c>
      <c r="F19" s="65">
        <v>4379.8500000000004</v>
      </c>
      <c r="G19" s="65">
        <f>G20+G21</f>
        <v>4380.0600000000004</v>
      </c>
      <c r="H19" s="65">
        <f>H20+H21</f>
        <v>0</v>
      </c>
      <c r="I19" s="70">
        <f>I20+I21</f>
        <v>4380.0600000000004</v>
      </c>
    </row>
    <row r="20" spans="1:9" x14ac:dyDescent="0.3">
      <c r="A20" s="75"/>
      <c r="B20" s="74">
        <v>3211</v>
      </c>
      <c r="C20" s="76"/>
      <c r="D20" s="29" t="s">
        <v>128</v>
      </c>
      <c r="E20" s="63"/>
      <c r="F20" s="65"/>
      <c r="G20" s="65">
        <v>1061.99</v>
      </c>
      <c r="H20" s="65">
        <v>0</v>
      </c>
      <c r="I20" s="70">
        <v>1061.99</v>
      </c>
    </row>
    <row r="21" spans="1:9" x14ac:dyDescent="0.3">
      <c r="A21" s="75"/>
      <c r="B21" s="74">
        <v>3212</v>
      </c>
      <c r="C21" s="76"/>
      <c r="D21" s="29" t="s">
        <v>157</v>
      </c>
      <c r="E21" s="63"/>
      <c r="F21" s="65"/>
      <c r="G21" s="65">
        <v>3318.07</v>
      </c>
      <c r="H21" s="65">
        <v>0</v>
      </c>
      <c r="I21" s="70">
        <v>3318.07</v>
      </c>
    </row>
    <row r="22" spans="1:9" x14ac:dyDescent="0.3">
      <c r="A22" s="47"/>
      <c r="B22" s="57">
        <v>322</v>
      </c>
      <c r="C22" s="48"/>
      <c r="D22" s="29" t="s">
        <v>78</v>
      </c>
      <c r="E22" s="63">
        <v>14181.57</v>
      </c>
      <c r="F22" s="65">
        <v>14196.93</v>
      </c>
      <c r="G22" s="65">
        <f>G23+G24+G25+G26</f>
        <v>14181.570000000002</v>
      </c>
      <c r="H22" s="65">
        <f>H23+H24+H25+H26</f>
        <v>0</v>
      </c>
      <c r="I22" s="70">
        <f>I23+I24+I25+I26</f>
        <v>14181.570000000002</v>
      </c>
    </row>
    <row r="23" spans="1:9" x14ac:dyDescent="0.3">
      <c r="A23" s="75"/>
      <c r="B23" s="74">
        <v>3221</v>
      </c>
      <c r="C23" s="76"/>
      <c r="D23" s="29" t="s">
        <v>158</v>
      </c>
      <c r="E23" s="63"/>
      <c r="F23" s="65"/>
      <c r="G23" s="65">
        <v>1148.06</v>
      </c>
      <c r="H23" s="65">
        <v>0</v>
      </c>
      <c r="I23" s="70">
        <v>1148.06</v>
      </c>
    </row>
    <row r="24" spans="1:9" x14ac:dyDescent="0.3">
      <c r="A24" s="75"/>
      <c r="B24" s="74">
        <v>3223</v>
      </c>
      <c r="C24" s="76"/>
      <c r="D24" s="29" t="s">
        <v>131</v>
      </c>
      <c r="E24" s="63"/>
      <c r="F24" s="65"/>
      <c r="G24" s="65">
        <v>7865.55</v>
      </c>
      <c r="H24" s="65">
        <v>0</v>
      </c>
      <c r="I24" s="70">
        <v>7865.55</v>
      </c>
    </row>
    <row r="25" spans="1:9" x14ac:dyDescent="0.3">
      <c r="A25" s="75"/>
      <c r="B25" s="74">
        <v>3224</v>
      </c>
      <c r="C25" s="76"/>
      <c r="D25" s="29" t="s">
        <v>159</v>
      </c>
      <c r="E25" s="63"/>
      <c r="F25" s="65"/>
      <c r="G25" s="65">
        <v>663.61</v>
      </c>
      <c r="H25" s="65">
        <v>0</v>
      </c>
      <c r="I25" s="70">
        <v>663.61</v>
      </c>
    </row>
    <row r="26" spans="1:9" x14ac:dyDescent="0.3">
      <c r="A26" s="75"/>
      <c r="B26" s="74">
        <v>3227</v>
      </c>
      <c r="C26" s="76"/>
      <c r="D26" s="29" t="s">
        <v>134</v>
      </c>
      <c r="E26" s="63"/>
      <c r="F26" s="65"/>
      <c r="G26" s="65">
        <v>4504.3500000000004</v>
      </c>
      <c r="H26" s="65">
        <v>0</v>
      </c>
      <c r="I26" s="70">
        <v>4504.3500000000004</v>
      </c>
    </row>
    <row r="27" spans="1:9" x14ac:dyDescent="0.3">
      <c r="A27" s="47"/>
      <c r="B27" s="57">
        <v>323</v>
      </c>
      <c r="C27" s="48"/>
      <c r="D27" s="29" t="s">
        <v>76</v>
      </c>
      <c r="E27" s="63">
        <v>6971.08</v>
      </c>
      <c r="F27" s="65">
        <v>6971.08</v>
      </c>
      <c r="G27" s="65">
        <f>G28+G29+G30+G31+G32+G33+G34+G35</f>
        <v>6971.079999999999</v>
      </c>
      <c r="H27" s="65">
        <f>H28+H29+H30+H31+H32+H33+H34+H35</f>
        <v>0</v>
      </c>
      <c r="I27" s="70">
        <f>I28+I29+I30+I31+I32+I33+I34+I35</f>
        <v>6971.079999999999</v>
      </c>
    </row>
    <row r="28" spans="1:9" x14ac:dyDescent="0.3">
      <c r="A28" s="75"/>
      <c r="B28" s="74">
        <v>3231</v>
      </c>
      <c r="C28" s="76"/>
      <c r="D28" s="29" t="s">
        <v>160</v>
      </c>
      <c r="E28" s="63"/>
      <c r="F28" s="65"/>
      <c r="G28" s="65">
        <v>822.88</v>
      </c>
      <c r="H28" s="65">
        <v>0</v>
      </c>
      <c r="I28" s="70">
        <v>822.88</v>
      </c>
    </row>
    <row r="29" spans="1:9" x14ac:dyDescent="0.3">
      <c r="A29" s="75"/>
      <c r="B29" s="74">
        <v>3232</v>
      </c>
      <c r="C29" s="76"/>
      <c r="D29" s="29" t="s">
        <v>161</v>
      </c>
      <c r="E29" s="63"/>
      <c r="F29" s="65"/>
      <c r="G29" s="65">
        <v>4626.53</v>
      </c>
      <c r="H29" s="65">
        <v>0</v>
      </c>
      <c r="I29" s="70">
        <v>4626.53</v>
      </c>
    </row>
    <row r="30" spans="1:9" x14ac:dyDescent="0.3">
      <c r="A30" s="75"/>
      <c r="B30" s="74">
        <v>3233</v>
      </c>
      <c r="C30" s="76"/>
      <c r="D30" s="29" t="s">
        <v>162</v>
      </c>
      <c r="E30" s="63"/>
      <c r="F30" s="65"/>
      <c r="G30" s="65">
        <v>486.43</v>
      </c>
      <c r="H30" s="65">
        <v>0</v>
      </c>
      <c r="I30" s="70">
        <v>486.43</v>
      </c>
    </row>
    <row r="31" spans="1:9" x14ac:dyDescent="0.3">
      <c r="A31" s="75"/>
      <c r="B31" s="74">
        <v>3234</v>
      </c>
      <c r="C31" s="76"/>
      <c r="D31" s="29" t="s">
        <v>139</v>
      </c>
      <c r="E31" s="63"/>
      <c r="F31" s="65"/>
      <c r="G31" s="65">
        <v>444.62</v>
      </c>
      <c r="H31" s="65">
        <v>0</v>
      </c>
      <c r="I31" s="70">
        <v>444.62</v>
      </c>
    </row>
    <row r="32" spans="1:9" x14ac:dyDescent="0.3">
      <c r="A32" s="75"/>
      <c r="B32" s="74">
        <v>3235</v>
      </c>
      <c r="C32" s="76"/>
      <c r="D32" s="29" t="s">
        <v>140</v>
      </c>
      <c r="E32" s="63"/>
      <c r="F32" s="65"/>
      <c r="G32" s="65">
        <v>398.17</v>
      </c>
      <c r="H32" s="65">
        <v>0</v>
      </c>
      <c r="I32" s="70">
        <v>398.17</v>
      </c>
    </row>
    <row r="33" spans="1:9" x14ac:dyDescent="0.3">
      <c r="A33" s="75"/>
      <c r="B33" s="74">
        <v>3236</v>
      </c>
      <c r="C33" s="76"/>
      <c r="D33" s="29" t="s">
        <v>163</v>
      </c>
      <c r="E33" s="63"/>
      <c r="F33" s="65"/>
      <c r="G33" s="65">
        <v>59.73</v>
      </c>
      <c r="H33" s="65">
        <v>0</v>
      </c>
      <c r="I33" s="70">
        <v>59.73</v>
      </c>
    </row>
    <row r="34" spans="1:9" x14ac:dyDescent="0.3">
      <c r="A34" s="75"/>
      <c r="B34" s="74">
        <v>3238</v>
      </c>
      <c r="C34" s="76"/>
      <c r="D34" s="29" t="s">
        <v>143</v>
      </c>
      <c r="E34" s="63"/>
      <c r="F34" s="65"/>
      <c r="G34" s="65">
        <v>66.36</v>
      </c>
      <c r="H34" s="65">
        <v>0</v>
      </c>
      <c r="I34" s="70">
        <v>66.36</v>
      </c>
    </row>
    <row r="35" spans="1:9" x14ac:dyDescent="0.3">
      <c r="A35" s="75"/>
      <c r="B35" s="74">
        <v>3239</v>
      </c>
      <c r="C35" s="76"/>
      <c r="D35" s="29" t="s">
        <v>144</v>
      </c>
      <c r="E35" s="63"/>
      <c r="F35" s="65"/>
      <c r="G35" s="65">
        <v>66.36</v>
      </c>
      <c r="H35" s="65">
        <v>0</v>
      </c>
      <c r="I35" s="70">
        <v>66.36</v>
      </c>
    </row>
    <row r="36" spans="1:9" x14ac:dyDescent="0.3">
      <c r="A36" s="47"/>
      <c r="B36" s="57">
        <v>329</v>
      </c>
      <c r="C36" s="48"/>
      <c r="D36" s="29" t="s">
        <v>79</v>
      </c>
      <c r="E36" s="63">
        <v>4528.96</v>
      </c>
      <c r="F36" s="65">
        <v>4528.96</v>
      </c>
      <c r="G36" s="65">
        <f>G37+G38</f>
        <v>4528.96</v>
      </c>
      <c r="H36" s="65">
        <f>H37+H38</f>
        <v>0</v>
      </c>
      <c r="I36" s="70">
        <f>I37+I38</f>
        <v>4528.96</v>
      </c>
    </row>
    <row r="37" spans="1:9" x14ac:dyDescent="0.3">
      <c r="A37" s="75"/>
      <c r="B37" s="74">
        <v>3292</v>
      </c>
      <c r="C37" s="76"/>
      <c r="D37" s="29" t="s">
        <v>146</v>
      </c>
      <c r="E37" s="63"/>
      <c r="F37" s="65"/>
      <c r="G37" s="65">
        <v>4515.6899999999996</v>
      </c>
      <c r="H37" s="65">
        <v>0</v>
      </c>
      <c r="I37" s="70">
        <v>4515.6899999999996</v>
      </c>
    </row>
    <row r="38" spans="1:9" x14ac:dyDescent="0.3">
      <c r="A38" s="75"/>
      <c r="B38" s="74">
        <v>3299</v>
      </c>
      <c r="C38" s="76"/>
      <c r="D38" s="29" t="s">
        <v>79</v>
      </c>
      <c r="E38" s="63"/>
      <c r="F38" s="65"/>
      <c r="G38" s="65">
        <v>13.27</v>
      </c>
      <c r="H38" s="65">
        <v>0</v>
      </c>
      <c r="I38" s="70">
        <v>13.27</v>
      </c>
    </row>
    <row r="39" spans="1:9" x14ac:dyDescent="0.3">
      <c r="A39" s="47"/>
      <c r="B39" s="57">
        <v>34</v>
      </c>
      <c r="C39" s="48"/>
      <c r="D39" s="30" t="s">
        <v>66</v>
      </c>
      <c r="E39" s="62">
        <f>E40</f>
        <v>464.53</v>
      </c>
      <c r="F39" s="64">
        <f>F40</f>
        <v>464.53</v>
      </c>
      <c r="G39" s="64">
        <f>G40</f>
        <v>464.53</v>
      </c>
      <c r="H39" s="64">
        <v>0</v>
      </c>
      <c r="I39" s="69">
        <f>I40</f>
        <v>464.53</v>
      </c>
    </row>
    <row r="40" spans="1:9" x14ac:dyDescent="0.3">
      <c r="A40" s="47"/>
      <c r="B40" s="57">
        <v>343</v>
      </c>
      <c r="C40" s="48"/>
      <c r="D40" s="29" t="s">
        <v>80</v>
      </c>
      <c r="E40" s="63">
        <v>464.53</v>
      </c>
      <c r="F40" s="65">
        <v>464.53</v>
      </c>
      <c r="G40" s="65">
        <v>464.53</v>
      </c>
      <c r="H40" s="65">
        <v>0</v>
      </c>
      <c r="I40" s="70">
        <v>464.53</v>
      </c>
    </row>
    <row r="41" spans="1:9" x14ac:dyDescent="0.3">
      <c r="A41" s="75"/>
      <c r="B41" s="74">
        <v>3431</v>
      </c>
      <c r="C41" s="76"/>
      <c r="D41" s="29" t="s">
        <v>164</v>
      </c>
      <c r="E41" s="63"/>
      <c r="F41" s="65"/>
      <c r="G41" s="65">
        <v>464.53</v>
      </c>
      <c r="H41" s="65">
        <v>0</v>
      </c>
      <c r="I41" s="70">
        <v>464.53</v>
      </c>
    </row>
    <row r="42" spans="1:9" ht="27" customHeight="1" x14ac:dyDescent="0.3">
      <c r="A42" s="103" t="s">
        <v>67</v>
      </c>
      <c r="B42" s="104"/>
      <c r="C42" s="105"/>
      <c r="D42" s="30" t="s">
        <v>41</v>
      </c>
      <c r="E42" s="10"/>
      <c r="F42" s="11"/>
      <c r="G42" s="11"/>
      <c r="H42" s="11"/>
      <c r="I42" s="11"/>
    </row>
    <row r="43" spans="1:9" ht="39.6" customHeight="1" x14ac:dyDescent="0.3">
      <c r="A43" s="103" t="s">
        <v>81</v>
      </c>
      <c r="B43" s="104"/>
      <c r="C43" s="105"/>
      <c r="D43" s="30" t="s">
        <v>42</v>
      </c>
      <c r="E43" s="62" t="e">
        <f>E45+E53+E87+E105+E111</f>
        <v>#REF!</v>
      </c>
      <c r="F43" s="64" t="e">
        <f>F45+F53+F87+F105+F111</f>
        <v>#REF!</v>
      </c>
      <c r="G43" s="64">
        <f>G45+G49+G53+G87+G105+G111</f>
        <v>471856</v>
      </c>
      <c r="H43" s="64">
        <f>H45+H53+H87+H105+H111</f>
        <v>48294.359999999993</v>
      </c>
      <c r="I43" s="64">
        <f>I45+I49+I53+I87+I105+I111</f>
        <v>520150.33999999997</v>
      </c>
    </row>
    <row r="44" spans="1:9" ht="28.8" customHeight="1" x14ac:dyDescent="0.3">
      <c r="A44" s="103" t="s">
        <v>82</v>
      </c>
      <c r="B44" s="104"/>
      <c r="C44" s="105"/>
      <c r="D44" s="42" t="s">
        <v>43</v>
      </c>
      <c r="E44" s="10"/>
      <c r="F44" s="11"/>
      <c r="G44" s="11"/>
      <c r="H44" s="11"/>
      <c r="I44" s="11"/>
    </row>
    <row r="45" spans="1:9" ht="14.4" customHeight="1" x14ac:dyDescent="0.3">
      <c r="A45" s="55"/>
      <c r="B45" s="57">
        <v>3</v>
      </c>
      <c r="C45" s="30"/>
      <c r="D45" s="30" t="s">
        <v>24</v>
      </c>
      <c r="E45" s="62" t="e">
        <f>E46+#REF!</f>
        <v>#REF!</v>
      </c>
      <c r="F45" s="64" t="e">
        <f>F46+#REF!</f>
        <v>#REF!</v>
      </c>
      <c r="G45" s="64">
        <f>G46</f>
        <v>31854</v>
      </c>
      <c r="H45" s="64">
        <v>0</v>
      </c>
      <c r="I45" s="64">
        <f>I46</f>
        <v>31854</v>
      </c>
    </row>
    <row r="46" spans="1:9" ht="14.4" customHeight="1" x14ac:dyDescent="0.3">
      <c r="A46" s="55"/>
      <c r="B46" s="57">
        <v>31</v>
      </c>
      <c r="C46" s="30"/>
      <c r="D46" s="30" t="s">
        <v>25</v>
      </c>
      <c r="E46" s="62">
        <f>E47</f>
        <v>31853.47</v>
      </c>
      <c r="F46" s="64">
        <f>F47</f>
        <v>31853.47</v>
      </c>
      <c r="G46" s="64">
        <f>G47</f>
        <v>31854</v>
      </c>
      <c r="H46" s="64">
        <v>0</v>
      </c>
      <c r="I46" s="64">
        <f>I47</f>
        <v>31854</v>
      </c>
    </row>
    <row r="47" spans="1:9" ht="14.4" customHeight="1" x14ac:dyDescent="0.3">
      <c r="A47" s="55"/>
      <c r="B47" s="57">
        <v>312</v>
      </c>
      <c r="C47" s="29"/>
      <c r="D47" s="29" t="s">
        <v>72</v>
      </c>
      <c r="E47" s="63">
        <v>31853.47</v>
      </c>
      <c r="F47" s="65">
        <v>31853.47</v>
      </c>
      <c r="G47" s="65">
        <v>31854</v>
      </c>
      <c r="H47" s="65">
        <v>0</v>
      </c>
      <c r="I47" s="65">
        <v>31854</v>
      </c>
    </row>
    <row r="48" spans="1:9" ht="14.4" customHeight="1" x14ac:dyDescent="0.3">
      <c r="A48" s="55"/>
      <c r="B48" s="74">
        <v>3121</v>
      </c>
      <c r="C48" s="29"/>
      <c r="D48" s="29" t="s">
        <v>72</v>
      </c>
      <c r="E48" s="63"/>
      <c r="F48" s="65"/>
      <c r="G48" s="65">
        <v>31854</v>
      </c>
      <c r="H48" s="65">
        <v>0</v>
      </c>
      <c r="I48" s="65">
        <v>31854</v>
      </c>
    </row>
    <row r="49" spans="1:9" ht="14.4" customHeight="1" x14ac:dyDescent="0.3">
      <c r="A49" s="55"/>
      <c r="B49" s="57">
        <v>34</v>
      </c>
      <c r="C49" s="30"/>
      <c r="D49" s="30" t="s">
        <v>66</v>
      </c>
      <c r="E49" s="62"/>
      <c r="F49" s="64"/>
      <c r="G49" s="64">
        <v>27</v>
      </c>
      <c r="H49" s="64">
        <v>0</v>
      </c>
      <c r="I49" s="64">
        <v>27</v>
      </c>
    </row>
    <row r="50" spans="1:9" ht="14.4" customHeight="1" x14ac:dyDescent="0.3">
      <c r="A50" s="55"/>
      <c r="B50" s="57">
        <v>343</v>
      </c>
      <c r="C50" s="29"/>
      <c r="D50" s="29" t="s">
        <v>80</v>
      </c>
      <c r="E50" s="63"/>
      <c r="F50" s="65"/>
      <c r="G50" s="65">
        <v>27</v>
      </c>
      <c r="H50" s="65">
        <v>0</v>
      </c>
      <c r="I50" s="65">
        <v>27</v>
      </c>
    </row>
    <row r="51" spans="1:9" ht="14.4" customHeight="1" x14ac:dyDescent="0.3">
      <c r="A51" s="77"/>
      <c r="B51" s="74">
        <v>3431</v>
      </c>
      <c r="C51" s="29"/>
      <c r="D51" s="29" t="s">
        <v>164</v>
      </c>
      <c r="E51" s="63"/>
      <c r="F51" s="65"/>
      <c r="G51" s="65">
        <v>27</v>
      </c>
      <c r="H51" s="65">
        <v>0</v>
      </c>
      <c r="I51" s="65">
        <v>27</v>
      </c>
    </row>
    <row r="52" spans="1:9" ht="25.2" customHeight="1" x14ac:dyDescent="0.3">
      <c r="A52" s="103" t="s">
        <v>83</v>
      </c>
      <c r="B52" s="104"/>
      <c r="C52" s="105"/>
      <c r="D52" s="42" t="s">
        <v>43</v>
      </c>
      <c r="E52" s="10"/>
      <c r="F52" s="11"/>
      <c r="G52" s="11"/>
      <c r="H52" s="11"/>
      <c r="I52" s="11"/>
    </row>
    <row r="53" spans="1:9" ht="14.4" customHeight="1" x14ac:dyDescent="0.3">
      <c r="A53" s="112">
        <v>3</v>
      </c>
      <c r="B53" s="113"/>
      <c r="C53" s="114"/>
      <c r="D53" s="30" t="s">
        <v>24</v>
      </c>
      <c r="E53" s="62">
        <f>E54+E62+E80</f>
        <v>148530.23000000001</v>
      </c>
      <c r="F53" s="64">
        <f>F54+F62+F80</f>
        <v>288858.45000000007</v>
      </c>
      <c r="G53" s="64">
        <f>G54+G62+G79</f>
        <v>319330</v>
      </c>
      <c r="H53" s="64">
        <f>H54+H62+H80</f>
        <v>0</v>
      </c>
      <c r="I53" s="64">
        <f>I54+I62+I80</f>
        <v>319330.49</v>
      </c>
    </row>
    <row r="54" spans="1:9" ht="14.4" customHeight="1" x14ac:dyDescent="0.3">
      <c r="A54" s="55"/>
      <c r="B54" s="57">
        <v>31</v>
      </c>
      <c r="C54" s="30"/>
      <c r="D54" s="30" t="s">
        <v>25</v>
      </c>
      <c r="E54" s="62">
        <f>E55+E57+E59</f>
        <v>128264.33000000002</v>
      </c>
      <c r="F54" s="64">
        <f>F55+F57+F59</f>
        <v>216870.64</v>
      </c>
      <c r="G54" s="64">
        <f>G55+G57+G59</f>
        <v>242041</v>
      </c>
      <c r="H54" s="64">
        <f>H55+H57+H59</f>
        <v>-2379.4699999999998</v>
      </c>
      <c r="I54" s="64">
        <f>I55+I57+I59</f>
        <v>239662.02</v>
      </c>
    </row>
    <row r="55" spans="1:9" ht="14.4" customHeight="1" x14ac:dyDescent="0.3">
      <c r="A55" s="55"/>
      <c r="B55" s="57">
        <v>311</v>
      </c>
      <c r="C55" s="30"/>
      <c r="D55" s="29" t="s">
        <v>73</v>
      </c>
      <c r="E55" s="63">
        <v>99356.71</v>
      </c>
      <c r="F55" s="65">
        <v>155128.01</v>
      </c>
      <c r="G55" s="65">
        <v>192534</v>
      </c>
      <c r="H55" s="65">
        <v>0</v>
      </c>
      <c r="I55" s="65">
        <v>192534.49</v>
      </c>
    </row>
    <row r="56" spans="1:9" ht="14.4" customHeight="1" x14ac:dyDescent="0.3">
      <c r="A56" s="77"/>
      <c r="B56" s="74">
        <v>3111</v>
      </c>
      <c r="C56" s="29"/>
      <c r="D56" s="29" t="s">
        <v>125</v>
      </c>
      <c r="E56" s="63"/>
      <c r="F56" s="65"/>
      <c r="G56" s="65">
        <v>192534</v>
      </c>
      <c r="H56" s="65">
        <v>0</v>
      </c>
      <c r="I56" s="65">
        <v>192534</v>
      </c>
    </row>
    <row r="57" spans="1:9" ht="14.4" customHeight="1" x14ac:dyDescent="0.3">
      <c r="A57" s="55"/>
      <c r="B57" s="57">
        <v>312</v>
      </c>
      <c r="C57" s="30"/>
      <c r="D57" s="29" t="s">
        <v>72</v>
      </c>
      <c r="E57" s="63">
        <v>17322.400000000001</v>
      </c>
      <c r="F57" s="65">
        <v>41142.19</v>
      </c>
      <c r="G57" s="65">
        <v>0</v>
      </c>
      <c r="H57" s="65">
        <v>0</v>
      </c>
      <c r="I57" s="65">
        <v>0</v>
      </c>
    </row>
    <row r="58" spans="1:9" ht="14.4" customHeight="1" x14ac:dyDescent="0.3">
      <c r="A58" s="77"/>
      <c r="B58" s="74">
        <v>3121</v>
      </c>
      <c r="C58" s="29"/>
      <c r="D58" s="29" t="s">
        <v>72</v>
      </c>
      <c r="E58" s="63"/>
      <c r="F58" s="65"/>
      <c r="G58" s="65">
        <v>0</v>
      </c>
      <c r="H58" s="65">
        <v>0</v>
      </c>
      <c r="I58" s="65">
        <v>0</v>
      </c>
    </row>
    <row r="59" spans="1:9" ht="14.4" customHeight="1" x14ac:dyDescent="0.3">
      <c r="A59" s="55"/>
      <c r="B59" s="57">
        <v>313</v>
      </c>
      <c r="C59" s="30"/>
      <c r="D59" s="29" t="s">
        <v>74</v>
      </c>
      <c r="E59" s="63">
        <v>11585.22</v>
      </c>
      <c r="F59" s="65">
        <v>20600.439999999999</v>
      </c>
      <c r="G59" s="65">
        <f>G60+G61</f>
        <v>49507</v>
      </c>
      <c r="H59" s="65">
        <f>H60+H61</f>
        <v>-2379.4699999999998</v>
      </c>
      <c r="I59" s="65">
        <f>I60+I61</f>
        <v>47127.53</v>
      </c>
    </row>
    <row r="60" spans="1:9" ht="14.4" customHeight="1" x14ac:dyDescent="0.3">
      <c r="A60" s="77"/>
      <c r="B60" s="74">
        <v>3131</v>
      </c>
      <c r="C60" s="29"/>
      <c r="D60" s="29" t="s">
        <v>165</v>
      </c>
      <c r="E60" s="63"/>
      <c r="F60" s="65"/>
      <c r="G60" s="65">
        <v>20203</v>
      </c>
      <c r="H60" s="65">
        <v>0</v>
      </c>
      <c r="I60" s="65">
        <v>20203</v>
      </c>
    </row>
    <row r="61" spans="1:9" ht="14.4" customHeight="1" x14ac:dyDescent="0.3">
      <c r="A61" s="77"/>
      <c r="B61" s="74">
        <v>3132</v>
      </c>
      <c r="C61" s="29"/>
      <c r="D61" s="29" t="s">
        <v>166</v>
      </c>
      <c r="E61" s="63"/>
      <c r="F61" s="65"/>
      <c r="G61" s="65">
        <v>29304</v>
      </c>
      <c r="H61" s="65">
        <v>-2379.4699999999998</v>
      </c>
      <c r="I61" s="65">
        <v>26924.53</v>
      </c>
    </row>
    <row r="62" spans="1:9" ht="14.4" customHeight="1" x14ac:dyDescent="0.3">
      <c r="A62" s="55"/>
      <c r="B62" s="57">
        <v>32</v>
      </c>
      <c r="C62" s="30"/>
      <c r="D62" s="30" t="s">
        <v>36</v>
      </c>
      <c r="E62" s="62">
        <f>E63+E67+E74</f>
        <v>18432.990000000002</v>
      </c>
      <c r="F62" s="64">
        <f>F63+F67+F74</f>
        <v>71856.41</v>
      </c>
      <c r="G62" s="64">
        <f>G63+G67+G74</f>
        <v>59319</v>
      </c>
      <c r="H62" s="64">
        <f>H63+H67+H74</f>
        <v>1031.4699999999998</v>
      </c>
      <c r="I62" s="64">
        <f>I63+I67+I74</f>
        <v>60350.47</v>
      </c>
    </row>
    <row r="63" spans="1:9" ht="14.4" customHeight="1" x14ac:dyDescent="0.3">
      <c r="A63" s="55"/>
      <c r="B63" s="57">
        <v>322</v>
      </c>
      <c r="C63" s="29"/>
      <c r="D63" s="29" t="s">
        <v>78</v>
      </c>
      <c r="E63" s="63">
        <v>0</v>
      </c>
      <c r="F63" s="65">
        <v>18796.66</v>
      </c>
      <c r="G63" s="65">
        <f>G64+G65+G66</f>
        <v>11167</v>
      </c>
      <c r="H63" s="65">
        <f>H64+H65+H66</f>
        <v>-2049.71</v>
      </c>
      <c r="I63" s="65">
        <f>I64+I65+I66</f>
        <v>9117.2900000000009</v>
      </c>
    </row>
    <row r="64" spans="1:9" ht="14.4" customHeight="1" x14ac:dyDescent="0.3">
      <c r="A64" s="77"/>
      <c r="B64" s="74">
        <v>3221</v>
      </c>
      <c r="C64" s="29"/>
      <c r="D64" s="29" t="s">
        <v>167</v>
      </c>
      <c r="E64" s="63"/>
      <c r="F64" s="65"/>
      <c r="G64" s="65">
        <v>1308</v>
      </c>
      <c r="H64" s="65">
        <v>129.43</v>
      </c>
      <c r="I64" s="65">
        <v>1437.43</v>
      </c>
    </row>
    <row r="65" spans="1:9" ht="14.4" customHeight="1" x14ac:dyDescent="0.3">
      <c r="A65" s="77"/>
      <c r="B65" s="74">
        <v>3224</v>
      </c>
      <c r="C65" s="29"/>
      <c r="D65" s="29" t="s">
        <v>168</v>
      </c>
      <c r="E65" s="63"/>
      <c r="F65" s="65"/>
      <c r="G65" s="65">
        <v>7986</v>
      </c>
      <c r="H65" s="65">
        <v>-1218.1600000000001</v>
      </c>
      <c r="I65" s="65">
        <v>6767.84</v>
      </c>
    </row>
    <row r="66" spans="1:9" ht="14.4" customHeight="1" x14ac:dyDescent="0.3">
      <c r="A66" s="77"/>
      <c r="B66" s="74">
        <v>3227</v>
      </c>
      <c r="C66" s="29"/>
      <c r="D66" s="29" t="s">
        <v>169</v>
      </c>
      <c r="E66" s="63"/>
      <c r="F66" s="65"/>
      <c r="G66" s="65">
        <v>1873</v>
      </c>
      <c r="H66" s="65">
        <v>-960.98</v>
      </c>
      <c r="I66" s="65">
        <v>912.02</v>
      </c>
    </row>
    <row r="67" spans="1:9" ht="14.4" customHeight="1" x14ac:dyDescent="0.3">
      <c r="A67" s="55"/>
      <c r="B67" s="57">
        <v>323</v>
      </c>
      <c r="C67" s="29"/>
      <c r="D67" s="29" t="s">
        <v>76</v>
      </c>
      <c r="E67" s="63">
        <v>18014.91</v>
      </c>
      <c r="F67" s="65">
        <v>52067.65</v>
      </c>
      <c r="G67" s="65">
        <f>G68+G69+G70+G71+G72+G73</f>
        <v>47709</v>
      </c>
      <c r="H67" s="65">
        <f>H68+H69+H70+H71+H72+H73</f>
        <v>3068.68</v>
      </c>
      <c r="I67" s="65">
        <f>I68+I69+I70+I71+I72+I73</f>
        <v>50777.68</v>
      </c>
    </row>
    <row r="68" spans="1:9" ht="14.4" customHeight="1" x14ac:dyDescent="0.3">
      <c r="A68" s="77"/>
      <c r="B68" s="74">
        <v>3232</v>
      </c>
      <c r="C68" s="29"/>
      <c r="D68" s="29" t="s">
        <v>161</v>
      </c>
      <c r="E68" s="63"/>
      <c r="F68" s="65"/>
      <c r="G68" s="65">
        <v>8899</v>
      </c>
      <c r="H68" s="65">
        <v>0</v>
      </c>
      <c r="I68" s="65">
        <v>8899</v>
      </c>
    </row>
    <row r="69" spans="1:9" ht="14.4" customHeight="1" x14ac:dyDescent="0.3">
      <c r="A69" s="77"/>
      <c r="B69" s="74">
        <v>3233</v>
      </c>
      <c r="C69" s="29"/>
      <c r="D69" s="29" t="s">
        <v>162</v>
      </c>
      <c r="E69" s="63"/>
      <c r="F69" s="65"/>
      <c r="G69" s="65">
        <v>51</v>
      </c>
      <c r="H69" s="65">
        <v>0</v>
      </c>
      <c r="I69" s="65">
        <v>51</v>
      </c>
    </row>
    <row r="70" spans="1:9" ht="14.4" customHeight="1" x14ac:dyDescent="0.3">
      <c r="A70" s="77"/>
      <c r="B70" s="74">
        <v>3235</v>
      </c>
      <c r="C70" s="29"/>
      <c r="D70" s="29" t="s">
        <v>140</v>
      </c>
      <c r="E70" s="63"/>
      <c r="F70" s="65"/>
      <c r="G70" s="65">
        <v>0</v>
      </c>
      <c r="H70" s="65">
        <v>0</v>
      </c>
      <c r="I70" s="65">
        <v>0</v>
      </c>
    </row>
    <row r="71" spans="1:9" ht="14.4" customHeight="1" x14ac:dyDescent="0.3">
      <c r="A71" s="77"/>
      <c r="B71" s="74">
        <v>3237</v>
      </c>
      <c r="C71" s="29"/>
      <c r="D71" s="29" t="s">
        <v>142</v>
      </c>
      <c r="E71" s="63"/>
      <c r="F71" s="65"/>
      <c r="G71" s="65">
        <v>35250</v>
      </c>
      <c r="H71" s="65">
        <v>3308.79</v>
      </c>
      <c r="I71" s="65">
        <v>38558.79</v>
      </c>
    </row>
    <row r="72" spans="1:9" ht="14.4" customHeight="1" x14ac:dyDescent="0.3">
      <c r="A72" s="77"/>
      <c r="B72" s="74">
        <v>3238</v>
      </c>
      <c r="C72" s="29"/>
      <c r="D72" s="29" t="s">
        <v>143</v>
      </c>
      <c r="E72" s="63"/>
      <c r="F72" s="65"/>
      <c r="G72" s="65">
        <v>2254</v>
      </c>
      <c r="H72" s="65">
        <v>-240.11</v>
      </c>
      <c r="I72" s="65">
        <v>2013.89</v>
      </c>
    </row>
    <row r="73" spans="1:9" ht="14.4" customHeight="1" x14ac:dyDescent="0.3">
      <c r="A73" s="77"/>
      <c r="B73" s="74">
        <v>3239</v>
      </c>
      <c r="C73" s="29"/>
      <c r="D73" s="29" t="s">
        <v>144</v>
      </c>
      <c r="E73" s="63"/>
      <c r="F73" s="65"/>
      <c r="G73" s="65">
        <v>1255</v>
      </c>
      <c r="H73" s="65">
        <v>0</v>
      </c>
      <c r="I73" s="65">
        <v>1255</v>
      </c>
    </row>
    <row r="74" spans="1:9" ht="14.4" customHeight="1" x14ac:dyDescent="0.3">
      <c r="A74" s="55"/>
      <c r="B74" s="57">
        <v>329</v>
      </c>
      <c r="C74" s="30"/>
      <c r="D74" s="29" t="s">
        <v>79</v>
      </c>
      <c r="E74" s="63">
        <v>418.08</v>
      </c>
      <c r="F74" s="65">
        <v>992.1</v>
      </c>
      <c r="G74" s="65">
        <f>G75+G76+G77+G78</f>
        <v>443</v>
      </c>
      <c r="H74" s="65">
        <f>H75+H76+H77</f>
        <v>12.5</v>
      </c>
      <c r="I74" s="65">
        <f>I75+I76+I77+I78</f>
        <v>455.5</v>
      </c>
    </row>
    <row r="75" spans="1:9" ht="14.4" customHeight="1" x14ac:dyDescent="0.3">
      <c r="A75" s="77"/>
      <c r="B75" s="74">
        <v>3291</v>
      </c>
      <c r="C75" s="29"/>
      <c r="D75" s="29" t="s">
        <v>170</v>
      </c>
      <c r="E75" s="63"/>
      <c r="F75" s="65"/>
      <c r="G75" s="65">
        <v>0</v>
      </c>
      <c r="H75" s="65">
        <v>0</v>
      </c>
      <c r="I75" s="65">
        <v>0</v>
      </c>
    </row>
    <row r="76" spans="1:9" ht="14.4" customHeight="1" x14ac:dyDescent="0.3">
      <c r="A76" s="77"/>
      <c r="B76" s="74">
        <v>3293</v>
      </c>
      <c r="C76" s="29"/>
      <c r="D76" s="29" t="s">
        <v>147</v>
      </c>
      <c r="E76" s="63"/>
      <c r="F76" s="65"/>
      <c r="G76" s="65">
        <v>300</v>
      </c>
      <c r="H76" s="65">
        <v>0</v>
      </c>
      <c r="I76" s="65">
        <v>300</v>
      </c>
    </row>
    <row r="77" spans="1:9" ht="14.4" customHeight="1" x14ac:dyDescent="0.3">
      <c r="A77" s="77"/>
      <c r="B77" s="74">
        <v>3295</v>
      </c>
      <c r="C77" s="29"/>
      <c r="D77" s="29" t="s">
        <v>148</v>
      </c>
      <c r="E77" s="63"/>
      <c r="F77" s="65"/>
      <c r="G77" s="65">
        <v>141</v>
      </c>
      <c r="H77" s="65">
        <v>12.5</v>
      </c>
      <c r="I77" s="65">
        <v>153.5</v>
      </c>
    </row>
    <row r="78" spans="1:9" ht="14.4" customHeight="1" x14ac:dyDescent="0.3">
      <c r="A78" s="77"/>
      <c r="B78" s="74">
        <v>3299</v>
      </c>
      <c r="C78" s="29"/>
      <c r="D78" s="29" t="s">
        <v>183</v>
      </c>
      <c r="E78" s="63"/>
      <c r="F78" s="65"/>
      <c r="G78" s="65">
        <v>2</v>
      </c>
      <c r="H78" s="65">
        <v>0</v>
      </c>
      <c r="I78" s="65">
        <v>2</v>
      </c>
    </row>
    <row r="79" spans="1:9" ht="14.4" customHeight="1" x14ac:dyDescent="0.3">
      <c r="A79" s="55"/>
      <c r="B79" s="57">
        <v>4</v>
      </c>
      <c r="C79" s="30"/>
      <c r="D79" s="30" t="s">
        <v>84</v>
      </c>
      <c r="E79" s="62">
        <f>E80</f>
        <v>1832.91</v>
      </c>
      <c r="F79" s="64">
        <f>F80</f>
        <v>131.4</v>
      </c>
      <c r="G79" s="64">
        <f>G80</f>
        <v>17970</v>
      </c>
      <c r="H79" s="64">
        <f>H80</f>
        <v>1348</v>
      </c>
      <c r="I79" s="64">
        <f>I80</f>
        <v>19318</v>
      </c>
    </row>
    <row r="80" spans="1:9" ht="14.4" customHeight="1" x14ac:dyDescent="0.3">
      <c r="A80" s="55"/>
      <c r="B80" s="57">
        <v>42</v>
      </c>
      <c r="C80" s="30"/>
      <c r="D80" s="30" t="s">
        <v>85</v>
      </c>
      <c r="E80" s="62">
        <f>E81</f>
        <v>1832.91</v>
      </c>
      <c r="F80" s="64">
        <f>F81+F84</f>
        <v>131.4</v>
      </c>
      <c r="G80" s="64">
        <f>G81+G84</f>
        <v>17970</v>
      </c>
      <c r="H80" s="64">
        <f>H81+H84</f>
        <v>1348</v>
      </c>
      <c r="I80" s="64">
        <f>I81+I84</f>
        <v>19318</v>
      </c>
    </row>
    <row r="81" spans="1:9" ht="14.4" customHeight="1" x14ac:dyDescent="0.3">
      <c r="A81" s="55"/>
      <c r="B81" s="57">
        <v>422</v>
      </c>
      <c r="C81" s="30"/>
      <c r="D81" s="29" t="s">
        <v>77</v>
      </c>
      <c r="E81" s="63">
        <v>1832.91</v>
      </c>
      <c r="F81" s="65">
        <v>131.4</v>
      </c>
      <c r="G81" s="65">
        <f>G82+G83</f>
        <v>6720</v>
      </c>
      <c r="H81" s="65">
        <f>H82+H83</f>
        <v>1348</v>
      </c>
      <c r="I81" s="65">
        <f>I82+I83</f>
        <v>8068</v>
      </c>
    </row>
    <row r="82" spans="1:9" ht="14.4" customHeight="1" x14ac:dyDescent="0.3">
      <c r="A82" s="77"/>
      <c r="B82" s="74">
        <v>4221</v>
      </c>
      <c r="C82" s="29"/>
      <c r="D82" s="29" t="s">
        <v>152</v>
      </c>
      <c r="E82" s="63"/>
      <c r="F82" s="65"/>
      <c r="G82" s="65">
        <v>668</v>
      </c>
      <c r="H82" s="65">
        <v>1348</v>
      </c>
      <c r="I82" s="65">
        <v>2016</v>
      </c>
    </row>
    <row r="83" spans="1:9" ht="14.4" customHeight="1" x14ac:dyDescent="0.3">
      <c r="A83" s="77"/>
      <c r="B83" s="74">
        <v>4223</v>
      </c>
      <c r="C83" s="29"/>
      <c r="D83" s="29" t="s">
        <v>171</v>
      </c>
      <c r="E83" s="63"/>
      <c r="F83" s="65"/>
      <c r="G83" s="65">
        <v>6052</v>
      </c>
      <c r="H83" s="65">
        <v>0</v>
      </c>
      <c r="I83" s="65">
        <v>6052</v>
      </c>
    </row>
    <row r="84" spans="1:9" ht="14.4" customHeight="1" x14ac:dyDescent="0.3">
      <c r="A84" s="55"/>
      <c r="B84" s="57">
        <v>423</v>
      </c>
      <c r="C84" s="30"/>
      <c r="D84" s="29" t="s">
        <v>89</v>
      </c>
      <c r="E84" s="63">
        <v>0</v>
      </c>
      <c r="F84" s="65">
        <v>0</v>
      </c>
      <c r="G84" s="65">
        <f>G85</f>
        <v>11250</v>
      </c>
      <c r="H84" s="65">
        <f>H85</f>
        <v>0</v>
      </c>
      <c r="I84" s="65">
        <f>I85</f>
        <v>11250</v>
      </c>
    </row>
    <row r="85" spans="1:9" ht="14.4" customHeight="1" x14ac:dyDescent="0.3">
      <c r="A85" s="77"/>
      <c r="B85" s="74">
        <v>4231</v>
      </c>
      <c r="C85" s="29"/>
      <c r="D85" s="29" t="s">
        <v>172</v>
      </c>
      <c r="E85" s="63"/>
      <c r="F85" s="65"/>
      <c r="G85" s="65">
        <v>11250</v>
      </c>
      <c r="H85" s="65">
        <v>0</v>
      </c>
      <c r="I85" s="65">
        <v>11250</v>
      </c>
    </row>
    <row r="86" spans="1:9" ht="25.2" customHeight="1" x14ac:dyDescent="0.3">
      <c r="A86" s="103" t="s">
        <v>86</v>
      </c>
      <c r="B86" s="104"/>
      <c r="C86" s="105"/>
      <c r="D86" s="42" t="s">
        <v>43</v>
      </c>
      <c r="E86" s="10"/>
      <c r="F86" s="11"/>
      <c r="G86" s="11"/>
      <c r="H86" s="11"/>
      <c r="I86" s="11"/>
    </row>
    <row r="87" spans="1:9" ht="14.4" customHeight="1" x14ac:dyDescent="0.3">
      <c r="A87" s="55"/>
      <c r="B87" s="57">
        <v>3</v>
      </c>
      <c r="C87" s="30"/>
      <c r="D87" s="30" t="s">
        <v>24</v>
      </c>
      <c r="E87" s="62">
        <f>E88+E91</f>
        <v>23916.83</v>
      </c>
      <c r="F87" s="64">
        <f>F88+F91</f>
        <v>26677.279999999999</v>
      </c>
      <c r="G87" s="64">
        <f>G88+G91</f>
        <v>30145</v>
      </c>
      <c r="H87" s="64">
        <f>H88+H91</f>
        <v>48294.359999999993</v>
      </c>
      <c r="I87" s="64">
        <f>I88+I91</f>
        <v>78439.360000000001</v>
      </c>
    </row>
    <row r="88" spans="1:9" ht="14.4" customHeight="1" x14ac:dyDescent="0.3">
      <c r="A88" s="55"/>
      <c r="B88" s="57">
        <v>31</v>
      </c>
      <c r="C88" s="30"/>
      <c r="D88" s="30" t="s">
        <v>25</v>
      </c>
      <c r="E88" s="62">
        <v>20386.41</v>
      </c>
      <c r="F88" s="64">
        <v>21899.26</v>
      </c>
      <c r="G88" s="64">
        <f t="shared" ref="G88:I89" si="0">G89</f>
        <v>0</v>
      </c>
      <c r="H88" s="64">
        <f t="shared" si="0"/>
        <v>0</v>
      </c>
      <c r="I88" s="64">
        <f t="shared" si="0"/>
        <v>0</v>
      </c>
    </row>
    <row r="89" spans="1:9" ht="14.4" customHeight="1" x14ac:dyDescent="0.3">
      <c r="A89" s="55"/>
      <c r="B89" s="57">
        <v>312</v>
      </c>
      <c r="C89" s="30"/>
      <c r="D89" s="29" t="s">
        <v>72</v>
      </c>
      <c r="E89" s="63">
        <v>20386.41</v>
      </c>
      <c r="F89" s="65">
        <v>21899.26</v>
      </c>
      <c r="G89" s="65">
        <f t="shared" si="0"/>
        <v>0</v>
      </c>
      <c r="H89" s="65">
        <f t="shared" si="0"/>
        <v>0</v>
      </c>
      <c r="I89" s="65">
        <f t="shared" si="0"/>
        <v>0</v>
      </c>
    </row>
    <row r="90" spans="1:9" ht="14.4" customHeight="1" x14ac:dyDescent="0.3">
      <c r="A90" s="77"/>
      <c r="B90" s="74">
        <v>3121</v>
      </c>
      <c r="C90" s="29"/>
      <c r="D90" s="29" t="s">
        <v>72</v>
      </c>
      <c r="E90" s="63"/>
      <c r="F90" s="65"/>
      <c r="G90" s="65">
        <v>0</v>
      </c>
      <c r="H90" s="65">
        <v>0</v>
      </c>
      <c r="I90" s="65">
        <v>0</v>
      </c>
    </row>
    <row r="91" spans="1:9" ht="14.4" customHeight="1" x14ac:dyDescent="0.3">
      <c r="A91" s="55"/>
      <c r="B91" s="57">
        <v>32</v>
      </c>
      <c r="C91" s="30"/>
      <c r="D91" s="30" t="s">
        <v>36</v>
      </c>
      <c r="E91" s="62">
        <f>E92+E95</f>
        <v>3530.42</v>
      </c>
      <c r="F91" s="64">
        <f>F92+F95</f>
        <v>4778.0199999999995</v>
      </c>
      <c r="G91" s="64">
        <f>G92+G95+G100+G102</f>
        <v>30145</v>
      </c>
      <c r="H91" s="64">
        <f>H92+H95+H100+H102</f>
        <v>48294.359999999993</v>
      </c>
      <c r="I91" s="64">
        <f>I92+I95+I100+I102</f>
        <v>78439.360000000001</v>
      </c>
    </row>
    <row r="92" spans="1:9" ht="14.4" customHeight="1" x14ac:dyDescent="0.3">
      <c r="A92" s="55"/>
      <c r="B92" s="71">
        <v>321</v>
      </c>
      <c r="C92" s="60"/>
      <c r="D92" s="61" t="s">
        <v>75</v>
      </c>
      <c r="E92" s="67">
        <v>2866.81</v>
      </c>
      <c r="F92" s="68">
        <v>4114.41</v>
      </c>
      <c r="G92" s="68">
        <f>G93+G94</f>
        <v>9852</v>
      </c>
      <c r="H92" s="68">
        <f>H93+H94</f>
        <v>0</v>
      </c>
      <c r="I92" s="68">
        <f>I93+I94</f>
        <v>9852</v>
      </c>
    </row>
    <row r="93" spans="1:9" ht="14.4" customHeight="1" x14ac:dyDescent="0.3">
      <c r="A93" s="77"/>
      <c r="B93" s="78">
        <v>3211</v>
      </c>
      <c r="C93" s="61"/>
      <c r="D93" s="61" t="s">
        <v>128</v>
      </c>
      <c r="E93" s="67"/>
      <c r="F93" s="68"/>
      <c r="G93" s="68">
        <v>1114</v>
      </c>
      <c r="H93" s="68">
        <v>0</v>
      </c>
      <c r="I93" s="68">
        <v>1114</v>
      </c>
    </row>
    <row r="94" spans="1:9" ht="14.4" customHeight="1" x14ac:dyDescent="0.3">
      <c r="A94" s="77"/>
      <c r="B94" s="78">
        <v>3212</v>
      </c>
      <c r="C94" s="61"/>
      <c r="D94" s="61" t="s">
        <v>173</v>
      </c>
      <c r="E94" s="67"/>
      <c r="F94" s="68"/>
      <c r="G94" s="68">
        <v>8738</v>
      </c>
      <c r="H94" s="68">
        <v>0</v>
      </c>
      <c r="I94" s="68">
        <v>8738</v>
      </c>
    </row>
    <row r="95" spans="1:9" ht="14.4" customHeight="1" x14ac:dyDescent="0.3">
      <c r="A95" s="55"/>
      <c r="B95" s="71">
        <v>322</v>
      </c>
      <c r="C95" s="60"/>
      <c r="D95" s="29" t="s">
        <v>78</v>
      </c>
      <c r="E95" s="63">
        <v>663.61</v>
      </c>
      <c r="F95" s="65">
        <v>663.61</v>
      </c>
      <c r="G95" s="65">
        <f>G96+G97+G98+G99</f>
        <v>19925</v>
      </c>
      <c r="H95" s="65">
        <f>H96+H97+H98+H99</f>
        <v>47395.17</v>
      </c>
      <c r="I95" s="65">
        <f>I96+I97+I98+I99</f>
        <v>67320.17</v>
      </c>
    </row>
    <row r="96" spans="1:9" ht="14.4" customHeight="1" x14ac:dyDescent="0.3">
      <c r="A96" s="77"/>
      <c r="B96" s="78">
        <v>3223</v>
      </c>
      <c r="C96" s="61"/>
      <c r="D96" s="29" t="s">
        <v>131</v>
      </c>
      <c r="E96" s="63"/>
      <c r="F96" s="65"/>
      <c r="G96" s="65">
        <v>6509</v>
      </c>
      <c r="H96" s="65">
        <v>10000</v>
      </c>
      <c r="I96" s="65">
        <v>16509</v>
      </c>
    </row>
    <row r="97" spans="1:9" ht="14.4" customHeight="1" x14ac:dyDescent="0.3">
      <c r="A97" s="77"/>
      <c r="B97" s="78">
        <v>3224</v>
      </c>
      <c r="C97" s="61"/>
      <c r="D97" s="29" t="s">
        <v>174</v>
      </c>
      <c r="E97" s="63"/>
      <c r="F97" s="65"/>
      <c r="G97" s="65">
        <v>9046</v>
      </c>
      <c r="H97" s="65">
        <v>18294.36</v>
      </c>
      <c r="I97" s="65">
        <v>27340.36</v>
      </c>
    </row>
    <row r="98" spans="1:9" ht="14.4" customHeight="1" x14ac:dyDescent="0.3">
      <c r="A98" s="77"/>
      <c r="B98" s="78">
        <v>3225</v>
      </c>
      <c r="C98" s="61"/>
      <c r="D98" s="29" t="s">
        <v>133</v>
      </c>
      <c r="E98" s="63"/>
      <c r="F98" s="65"/>
      <c r="G98" s="65">
        <v>4370</v>
      </c>
      <c r="H98" s="65">
        <v>1702</v>
      </c>
      <c r="I98" s="65">
        <v>6072</v>
      </c>
    </row>
    <row r="99" spans="1:9" ht="14.4" customHeight="1" x14ac:dyDescent="0.3">
      <c r="A99" s="77"/>
      <c r="B99" s="78">
        <v>3227</v>
      </c>
      <c r="C99" s="61"/>
      <c r="D99" s="29" t="s">
        <v>184</v>
      </c>
      <c r="E99" s="63"/>
      <c r="F99" s="65"/>
      <c r="G99" s="65">
        <v>0</v>
      </c>
      <c r="H99" s="65">
        <v>17398.810000000001</v>
      </c>
      <c r="I99" s="65">
        <v>17398.810000000001</v>
      </c>
    </row>
    <row r="100" spans="1:9" ht="14.4" customHeight="1" x14ac:dyDescent="0.3">
      <c r="A100" s="55"/>
      <c r="B100" s="71">
        <v>323</v>
      </c>
      <c r="C100" s="60"/>
      <c r="D100" s="29" t="s">
        <v>76</v>
      </c>
      <c r="E100" s="63"/>
      <c r="F100" s="65"/>
      <c r="G100" s="65">
        <v>368</v>
      </c>
      <c r="H100" s="65">
        <v>240.49</v>
      </c>
      <c r="I100" s="65">
        <v>608.49</v>
      </c>
    </row>
    <row r="101" spans="1:9" ht="14.4" customHeight="1" x14ac:dyDescent="0.3">
      <c r="A101" s="55"/>
      <c r="B101" s="78">
        <v>3231</v>
      </c>
      <c r="C101" s="60"/>
      <c r="D101" s="29" t="s">
        <v>160</v>
      </c>
      <c r="E101" s="63"/>
      <c r="F101" s="65"/>
      <c r="G101" s="65">
        <v>368</v>
      </c>
      <c r="H101" s="65">
        <v>240.49</v>
      </c>
      <c r="I101" s="65">
        <v>608.49</v>
      </c>
    </row>
    <row r="102" spans="1:9" ht="14.4" customHeight="1" x14ac:dyDescent="0.3">
      <c r="A102" s="55"/>
      <c r="B102" s="71">
        <v>329</v>
      </c>
      <c r="C102" s="60"/>
      <c r="D102" s="29" t="s">
        <v>183</v>
      </c>
      <c r="E102" s="63"/>
      <c r="F102" s="65"/>
      <c r="G102" s="65">
        <v>0</v>
      </c>
      <c r="H102" s="65">
        <v>658.7</v>
      </c>
      <c r="I102" s="65">
        <v>658.7</v>
      </c>
    </row>
    <row r="103" spans="1:9" ht="14.4" customHeight="1" x14ac:dyDescent="0.3">
      <c r="A103" s="77"/>
      <c r="B103" s="78">
        <v>3292</v>
      </c>
      <c r="C103" s="61"/>
      <c r="D103" s="29" t="s">
        <v>146</v>
      </c>
      <c r="E103" s="63"/>
      <c r="F103" s="65"/>
      <c r="G103" s="65">
        <v>0</v>
      </c>
      <c r="H103" s="65">
        <v>658.7</v>
      </c>
      <c r="I103" s="65">
        <v>658.7</v>
      </c>
    </row>
    <row r="104" spans="1:9" ht="23.4" customHeight="1" x14ac:dyDescent="0.3">
      <c r="A104" s="103" t="s">
        <v>87</v>
      </c>
      <c r="B104" s="104"/>
      <c r="C104" s="105"/>
      <c r="D104" s="42" t="s">
        <v>43</v>
      </c>
      <c r="E104" s="44"/>
      <c r="F104" s="45"/>
      <c r="G104" s="45"/>
      <c r="H104" s="45"/>
      <c r="I104" s="45"/>
    </row>
    <row r="105" spans="1:9" ht="14.4" customHeight="1" x14ac:dyDescent="0.3">
      <c r="A105" s="55"/>
      <c r="B105" s="57">
        <v>3</v>
      </c>
      <c r="C105" s="30"/>
      <c r="D105" s="30" t="s">
        <v>24</v>
      </c>
      <c r="E105" s="62">
        <v>0</v>
      </c>
      <c r="F105" s="64" t="e">
        <f>F106+#REF!</f>
        <v>#REF!</v>
      </c>
      <c r="G105" s="64">
        <f t="shared" ref="G105:I106" si="1">G106</f>
        <v>3123</v>
      </c>
      <c r="H105" s="64">
        <f t="shared" si="1"/>
        <v>0</v>
      </c>
      <c r="I105" s="64">
        <f t="shared" si="1"/>
        <v>3122.65</v>
      </c>
    </row>
    <row r="106" spans="1:9" ht="14.4" customHeight="1" x14ac:dyDescent="0.3">
      <c r="A106" s="55"/>
      <c r="B106" s="57">
        <v>32</v>
      </c>
      <c r="C106" s="30"/>
      <c r="D106" s="30" t="s">
        <v>36</v>
      </c>
      <c r="E106" s="62">
        <v>0</v>
      </c>
      <c r="F106" s="64">
        <f>F107</f>
        <v>27743.040000000001</v>
      </c>
      <c r="G106" s="64">
        <f t="shared" si="1"/>
        <v>3123</v>
      </c>
      <c r="H106" s="64">
        <f t="shared" si="1"/>
        <v>0</v>
      </c>
      <c r="I106" s="64">
        <f t="shared" si="1"/>
        <v>3122.65</v>
      </c>
    </row>
    <row r="107" spans="1:9" ht="14.4" customHeight="1" x14ac:dyDescent="0.3">
      <c r="A107" s="55"/>
      <c r="B107" s="57">
        <v>322</v>
      </c>
      <c r="C107" s="30"/>
      <c r="D107" s="29" t="s">
        <v>78</v>
      </c>
      <c r="E107" s="63">
        <v>0</v>
      </c>
      <c r="F107" s="65">
        <v>27743.040000000001</v>
      </c>
      <c r="G107" s="65">
        <v>3123</v>
      </c>
      <c r="H107" s="65">
        <v>0</v>
      </c>
      <c r="I107" s="65">
        <v>3122.65</v>
      </c>
    </row>
    <row r="108" spans="1:9" ht="14.4" customHeight="1" x14ac:dyDescent="0.3">
      <c r="A108" s="55"/>
      <c r="B108" s="74">
        <v>3221</v>
      </c>
      <c r="C108" s="30"/>
      <c r="D108" s="29" t="s">
        <v>175</v>
      </c>
      <c r="E108" s="63"/>
      <c r="F108" s="65"/>
      <c r="G108" s="65">
        <v>3123</v>
      </c>
      <c r="H108" s="65">
        <v>-787.04</v>
      </c>
      <c r="I108" s="65">
        <v>2338.96</v>
      </c>
    </row>
    <row r="109" spans="1:9" ht="14.4" customHeight="1" x14ac:dyDescent="0.3">
      <c r="A109" s="77"/>
      <c r="B109" s="74">
        <v>3224</v>
      </c>
      <c r="C109" s="29"/>
      <c r="D109" s="29" t="s">
        <v>185</v>
      </c>
      <c r="E109" s="63"/>
      <c r="F109" s="65"/>
      <c r="G109" s="65">
        <v>0</v>
      </c>
      <c r="H109" s="65">
        <v>784.04</v>
      </c>
      <c r="I109" s="65">
        <v>784.04</v>
      </c>
    </row>
    <row r="110" spans="1:9" ht="24" customHeight="1" x14ac:dyDescent="0.3">
      <c r="A110" s="103" t="s">
        <v>88</v>
      </c>
      <c r="B110" s="104"/>
      <c r="C110" s="105"/>
      <c r="D110" s="42" t="s">
        <v>43</v>
      </c>
      <c r="E110" s="10"/>
      <c r="F110" s="11"/>
      <c r="G110" s="11"/>
      <c r="H110" s="11"/>
      <c r="I110" s="11"/>
    </row>
    <row r="111" spans="1:9" ht="15" customHeight="1" x14ac:dyDescent="0.3">
      <c r="A111" s="55"/>
      <c r="B111" s="57">
        <v>3</v>
      </c>
      <c r="C111" s="30"/>
      <c r="D111" s="30" t="s">
        <v>24</v>
      </c>
      <c r="E111" s="62" t="e">
        <f>E112+E117</f>
        <v>#REF!</v>
      </c>
      <c r="F111" s="64" t="e">
        <f>F112+F117</f>
        <v>#REF!</v>
      </c>
      <c r="G111" s="64">
        <f>G112+G117</f>
        <v>87377</v>
      </c>
      <c r="H111" s="64">
        <v>0</v>
      </c>
      <c r="I111" s="64">
        <f>I112+I117+I121</f>
        <v>87376.84</v>
      </c>
    </row>
    <row r="112" spans="1:9" ht="19.2" customHeight="1" x14ac:dyDescent="0.3">
      <c r="A112" s="55"/>
      <c r="B112" s="57">
        <v>31</v>
      </c>
      <c r="C112" s="30"/>
      <c r="D112" s="30" t="s">
        <v>25</v>
      </c>
      <c r="E112" s="62">
        <v>0</v>
      </c>
      <c r="F112" s="64" t="e">
        <f>F113+#REF!+F115</f>
        <v>#REF!</v>
      </c>
      <c r="G112" s="64">
        <f>G113+G115</f>
        <v>86597</v>
      </c>
      <c r="H112" s="64">
        <f>H113+H115</f>
        <v>0</v>
      </c>
      <c r="I112" s="64">
        <f>I113+I115</f>
        <v>86596.84</v>
      </c>
    </row>
    <row r="113" spans="1:9" ht="16.8" customHeight="1" x14ac:dyDescent="0.3">
      <c r="A113" s="55"/>
      <c r="B113" s="57">
        <v>311</v>
      </c>
      <c r="C113" s="30"/>
      <c r="D113" s="29" t="s">
        <v>73</v>
      </c>
      <c r="E113" s="63">
        <v>0</v>
      </c>
      <c r="F113" s="65">
        <v>28653.9</v>
      </c>
      <c r="G113" s="65">
        <f>G114</f>
        <v>77021</v>
      </c>
      <c r="H113" s="65">
        <v>0</v>
      </c>
      <c r="I113" s="65">
        <f>I114</f>
        <v>77021</v>
      </c>
    </row>
    <row r="114" spans="1:9" ht="16.8" customHeight="1" x14ac:dyDescent="0.3">
      <c r="A114" s="77"/>
      <c r="B114" s="74">
        <v>3111</v>
      </c>
      <c r="C114" s="29"/>
      <c r="D114" s="29" t="s">
        <v>125</v>
      </c>
      <c r="E114" s="63"/>
      <c r="F114" s="65"/>
      <c r="G114" s="65">
        <v>77021</v>
      </c>
      <c r="H114" s="65">
        <v>0</v>
      </c>
      <c r="I114" s="65">
        <v>77021</v>
      </c>
    </row>
    <row r="115" spans="1:9" ht="19.2" customHeight="1" x14ac:dyDescent="0.3">
      <c r="A115" s="55"/>
      <c r="B115" s="57">
        <v>313</v>
      </c>
      <c r="C115" s="30"/>
      <c r="D115" s="29" t="s">
        <v>74</v>
      </c>
      <c r="E115" s="63">
        <v>0</v>
      </c>
      <c r="F115" s="65">
        <v>9575.84</v>
      </c>
      <c r="G115" s="65">
        <v>9576</v>
      </c>
      <c r="H115" s="65">
        <v>0</v>
      </c>
      <c r="I115" s="65">
        <v>9575.84</v>
      </c>
    </row>
    <row r="116" spans="1:9" ht="19.2" customHeight="1" x14ac:dyDescent="0.3">
      <c r="A116" s="77"/>
      <c r="B116" s="74">
        <v>3132</v>
      </c>
      <c r="C116" s="29"/>
      <c r="D116" s="29" t="s">
        <v>156</v>
      </c>
      <c r="E116" s="63"/>
      <c r="F116" s="65"/>
      <c r="G116" s="65">
        <v>9575.84</v>
      </c>
      <c r="H116" s="65">
        <v>0</v>
      </c>
      <c r="I116" s="65">
        <v>9575.84</v>
      </c>
    </row>
    <row r="117" spans="1:9" ht="19.2" customHeight="1" x14ac:dyDescent="0.3">
      <c r="A117" s="55"/>
      <c r="B117" s="57">
        <v>32</v>
      </c>
      <c r="C117" s="30"/>
      <c r="D117" s="30" t="s">
        <v>36</v>
      </c>
      <c r="E117" s="62" t="e">
        <f>#REF!+E118+#REF!</f>
        <v>#REF!</v>
      </c>
      <c r="F117" s="64" t="e">
        <f>#REF!+F118+#REF!</f>
        <v>#REF!</v>
      </c>
      <c r="G117" s="64">
        <f>G118</f>
        <v>780</v>
      </c>
      <c r="H117" s="64">
        <f>H118</f>
        <v>-371.03</v>
      </c>
      <c r="I117" s="64">
        <f>I118</f>
        <v>408.97</v>
      </c>
    </row>
    <row r="118" spans="1:9" ht="19.2" customHeight="1" x14ac:dyDescent="0.3">
      <c r="A118" s="55"/>
      <c r="B118" s="57">
        <v>323</v>
      </c>
      <c r="C118" s="30"/>
      <c r="D118" s="29" t="s">
        <v>76</v>
      </c>
      <c r="E118" s="63">
        <v>765.25</v>
      </c>
      <c r="F118" s="65">
        <v>433.61</v>
      </c>
      <c r="G118" s="65">
        <f>G119+G120</f>
        <v>780</v>
      </c>
      <c r="H118" s="65">
        <f>H119+H120</f>
        <v>-371.03</v>
      </c>
      <c r="I118" s="65">
        <f>I119+I120</f>
        <v>408.97</v>
      </c>
    </row>
    <row r="119" spans="1:9" ht="19.2" customHeight="1" x14ac:dyDescent="0.3">
      <c r="A119" s="77"/>
      <c r="B119" s="74">
        <v>3232</v>
      </c>
      <c r="C119" s="29"/>
      <c r="D119" s="29" t="s">
        <v>176</v>
      </c>
      <c r="E119" s="63"/>
      <c r="F119" s="65"/>
      <c r="G119" s="65">
        <v>561</v>
      </c>
      <c r="H119" s="65">
        <v>-371.03</v>
      </c>
      <c r="I119" s="65">
        <v>189.97</v>
      </c>
    </row>
    <row r="120" spans="1:9" ht="19.2" customHeight="1" x14ac:dyDescent="0.3">
      <c r="A120" s="77"/>
      <c r="B120" s="74">
        <v>3236</v>
      </c>
      <c r="C120" s="29"/>
      <c r="D120" s="29" t="s">
        <v>163</v>
      </c>
      <c r="E120" s="63"/>
      <c r="F120" s="65"/>
      <c r="G120" s="65">
        <v>219</v>
      </c>
      <c r="H120" s="65">
        <v>0</v>
      </c>
      <c r="I120" s="65">
        <v>219</v>
      </c>
    </row>
    <row r="121" spans="1:9" ht="19.2" customHeight="1" x14ac:dyDescent="0.3">
      <c r="A121" s="55"/>
      <c r="B121" s="57">
        <v>34</v>
      </c>
      <c r="C121" s="30"/>
      <c r="D121" s="30" t="s">
        <v>66</v>
      </c>
      <c r="E121" s="62"/>
      <c r="F121" s="64"/>
      <c r="G121" s="64">
        <v>0</v>
      </c>
      <c r="H121" s="64">
        <v>371.03</v>
      </c>
      <c r="I121" s="64">
        <v>371.03</v>
      </c>
    </row>
    <row r="122" spans="1:9" ht="19.2" customHeight="1" x14ac:dyDescent="0.3">
      <c r="A122" s="77"/>
      <c r="B122" s="74">
        <v>343</v>
      </c>
      <c r="C122" s="29"/>
      <c r="D122" s="29" t="s">
        <v>80</v>
      </c>
      <c r="E122" s="63"/>
      <c r="F122" s="65"/>
      <c r="G122" s="65">
        <v>0</v>
      </c>
      <c r="H122" s="65">
        <v>371.03</v>
      </c>
      <c r="I122" s="65">
        <v>371.03</v>
      </c>
    </row>
    <row r="123" spans="1:9" ht="19.2" customHeight="1" x14ac:dyDescent="0.3">
      <c r="A123" s="77"/>
      <c r="B123" s="74">
        <v>3431</v>
      </c>
      <c r="C123" s="29"/>
      <c r="D123" s="29" t="s">
        <v>164</v>
      </c>
      <c r="E123" s="63"/>
      <c r="F123" s="65"/>
      <c r="G123" s="65">
        <v>0</v>
      </c>
      <c r="H123" s="65">
        <v>371.03</v>
      </c>
      <c r="I123" s="65">
        <v>371.03</v>
      </c>
    </row>
    <row r="124" spans="1:9" ht="14.4" customHeight="1" x14ac:dyDescent="0.3">
      <c r="A124" s="55"/>
      <c r="B124" s="56"/>
      <c r="C124" s="30"/>
      <c r="D124" s="30"/>
      <c r="E124" s="10"/>
      <c r="F124" s="11"/>
      <c r="G124" s="11"/>
      <c r="H124" s="11"/>
      <c r="I124" s="11"/>
    </row>
  </sheetData>
  <mergeCells count="17">
    <mergeCell ref="A86:C86"/>
    <mergeCell ref="A104:C104"/>
    <mergeCell ref="A110:C110"/>
    <mergeCell ref="A8:C8"/>
    <mergeCell ref="A9:C9"/>
    <mergeCell ref="A18:C18"/>
    <mergeCell ref="A10:C10"/>
    <mergeCell ref="A42:C42"/>
    <mergeCell ref="A43:C43"/>
    <mergeCell ref="A44:C44"/>
    <mergeCell ref="A52:C52"/>
    <mergeCell ref="A53:C53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JVP Krapina</cp:lastModifiedBy>
  <cp:lastPrinted>2024-03-15T07:54:59Z</cp:lastPrinted>
  <dcterms:created xsi:type="dcterms:W3CDTF">2022-08-12T12:51:27Z</dcterms:created>
  <dcterms:modified xsi:type="dcterms:W3CDTF">2024-03-15T09:32:57Z</dcterms:modified>
</cp:coreProperties>
</file>