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92e954b3b968c97/Desktop/"/>
    </mc:Choice>
  </mc:AlternateContent>
  <xr:revisionPtr revIDLastSave="1" documentId="8_{70ECD7F6-0170-461D-B50D-9A7E81753048}" xr6:coauthVersionLast="47" xr6:coauthVersionMax="47" xr10:uidLastSave="{9583B986-1768-4845-AC01-0202698BA5F4}"/>
  <bookViews>
    <workbookView xWindow="-108" yWindow="-108" windowWidth="23256" windowHeight="12456" xr2:uid="{00000000-000D-0000-FFFF-FFFF00000000}"/>
  </bookViews>
  <sheets>
    <sheet name="SAŽETAK" sheetId="10" r:id="rId1"/>
    <sheet name=" Račun prihoda i rashoda" sheetId="3" r:id="rId2"/>
    <sheet name="Račun financiranja" sheetId="8" r:id="rId3"/>
    <sheet name="Posebni dio" sheetId="7" r:id="rId4"/>
    <sheet name="List2" sheetId="2" r:id="rId5"/>
    <sheet name="List1 (2)" sheetId="1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8" l="1"/>
  <c r="G28" i="8"/>
  <c r="F28" i="8"/>
  <c r="E28" i="8"/>
  <c r="E23" i="8" s="1"/>
  <c r="D28" i="8"/>
  <c r="C28" i="8"/>
  <c r="G26" i="8"/>
  <c r="F26" i="8"/>
  <c r="E26" i="8"/>
  <c r="D26" i="8"/>
  <c r="C26" i="8"/>
  <c r="G24" i="8"/>
  <c r="G23" i="8" s="1"/>
  <c r="F24" i="8"/>
  <c r="F23" i="8" s="1"/>
  <c r="E24" i="8"/>
  <c r="D24" i="8"/>
  <c r="C24" i="8"/>
  <c r="C23" i="8" s="1"/>
  <c r="E80" i="3"/>
  <c r="F23" i="3"/>
  <c r="D23" i="3"/>
  <c r="G24" i="3"/>
  <c r="G23" i="3" s="1"/>
  <c r="F24" i="3"/>
  <c r="E24" i="3"/>
  <c r="E23" i="3" s="1"/>
  <c r="D24" i="3"/>
  <c r="C24" i="3"/>
  <c r="C23" i="3" s="1"/>
  <c r="G21" i="3"/>
  <c r="F21" i="3"/>
  <c r="E21" i="3"/>
  <c r="E20" i="3" s="1"/>
  <c r="D21" i="3"/>
  <c r="C21" i="3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E12" i="7"/>
  <c r="E11" i="7"/>
  <c r="I11" i="7"/>
  <c r="H11" i="7"/>
  <c r="H7" i="7" s="1"/>
  <c r="G11" i="7"/>
  <c r="F11" i="7"/>
  <c r="I19" i="7"/>
  <c r="H19" i="7"/>
  <c r="G19" i="7"/>
  <c r="F19" i="7"/>
  <c r="E19" i="7"/>
  <c r="G134" i="3"/>
  <c r="G133" i="3" s="1"/>
  <c r="F134" i="3"/>
  <c r="F133" i="3" s="1"/>
  <c r="E134" i="3"/>
  <c r="E133" i="3" s="1"/>
  <c r="D134" i="3"/>
  <c r="D133" i="3" s="1"/>
  <c r="C134" i="3"/>
  <c r="C133" i="3" s="1"/>
  <c r="G117" i="3"/>
  <c r="F117" i="3"/>
  <c r="E117" i="3"/>
  <c r="D117" i="3"/>
  <c r="C117" i="3"/>
  <c r="G113" i="3"/>
  <c r="F113" i="3"/>
  <c r="E113" i="3"/>
  <c r="D113" i="3"/>
  <c r="C113" i="3"/>
  <c r="G111" i="3"/>
  <c r="F111" i="3"/>
  <c r="E111" i="3"/>
  <c r="D111" i="3"/>
  <c r="C111" i="3"/>
  <c r="G98" i="3"/>
  <c r="F98" i="3"/>
  <c r="E98" i="3"/>
  <c r="D98" i="3"/>
  <c r="C98" i="3"/>
  <c r="G94" i="3"/>
  <c r="F94" i="3"/>
  <c r="E94" i="3"/>
  <c r="D94" i="3"/>
  <c r="C94" i="3"/>
  <c r="G92" i="3"/>
  <c r="F92" i="3"/>
  <c r="E92" i="3"/>
  <c r="D92" i="3"/>
  <c r="C92" i="3"/>
  <c r="G7" i="7" l="1"/>
  <c r="I7" i="7"/>
  <c r="F7" i="7"/>
  <c r="E7" i="7"/>
  <c r="D110" i="3"/>
  <c r="D91" i="3"/>
  <c r="C91" i="3"/>
  <c r="G91" i="3"/>
  <c r="F91" i="3"/>
  <c r="E91" i="3"/>
  <c r="C110" i="3"/>
  <c r="G110" i="3"/>
  <c r="F110" i="3"/>
  <c r="E110" i="3"/>
  <c r="G73" i="3"/>
  <c r="G72" i="3" s="1"/>
  <c r="F73" i="3"/>
  <c r="F72" i="3" s="1"/>
  <c r="E73" i="3"/>
  <c r="F40" i="3"/>
  <c r="I124" i="7"/>
  <c r="H124" i="7"/>
  <c r="G124" i="7"/>
  <c r="F124" i="7"/>
  <c r="E124" i="7"/>
  <c r="I119" i="7"/>
  <c r="H119" i="7"/>
  <c r="G119" i="7"/>
  <c r="G118" i="7" s="1"/>
  <c r="F119" i="7"/>
  <c r="F118" i="7" s="1"/>
  <c r="E119" i="7"/>
  <c r="E118" i="7" s="1"/>
  <c r="I100" i="7"/>
  <c r="I99" i="7" s="1"/>
  <c r="I98" i="7" s="1"/>
  <c r="H100" i="7"/>
  <c r="H99" i="7" s="1"/>
  <c r="H98" i="7" s="1"/>
  <c r="G100" i="7"/>
  <c r="G99" i="7" s="1"/>
  <c r="G98" i="7" s="1"/>
  <c r="F100" i="7"/>
  <c r="F99" i="7" s="1"/>
  <c r="F98" i="7" s="1"/>
  <c r="I92" i="7"/>
  <c r="I91" i="7" s="1"/>
  <c r="H92" i="7"/>
  <c r="H91" i="7" s="1"/>
  <c r="G92" i="7"/>
  <c r="G91" i="7" s="1"/>
  <c r="F92" i="7"/>
  <c r="F91" i="7" s="1"/>
  <c r="E92" i="7"/>
  <c r="E91" i="7" s="1"/>
  <c r="I74" i="7"/>
  <c r="H74" i="7"/>
  <c r="G74" i="7"/>
  <c r="F74" i="7"/>
  <c r="E74" i="7"/>
  <c r="I66" i="7"/>
  <c r="H66" i="7"/>
  <c r="G66" i="7"/>
  <c r="F66" i="7"/>
  <c r="E66" i="7"/>
  <c r="I56" i="7"/>
  <c r="H56" i="7"/>
  <c r="G56" i="7"/>
  <c r="F56" i="7"/>
  <c r="E56" i="7"/>
  <c r="I61" i="7"/>
  <c r="H61" i="7"/>
  <c r="G61" i="7"/>
  <c r="F61" i="7"/>
  <c r="E61" i="7"/>
  <c r="I50" i="7"/>
  <c r="H50" i="7"/>
  <c r="G50" i="7"/>
  <c r="F50" i="7"/>
  <c r="E50" i="7"/>
  <c r="I29" i="7"/>
  <c r="H29" i="7"/>
  <c r="G29" i="7"/>
  <c r="F29" i="7"/>
  <c r="E29" i="7"/>
  <c r="I21" i="7"/>
  <c r="H21" i="7"/>
  <c r="G21" i="7"/>
  <c r="F21" i="7"/>
  <c r="E21" i="7"/>
  <c r="G77" i="3"/>
  <c r="F77" i="3"/>
  <c r="E77" i="3"/>
  <c r="D77" i="3"/>
  <c r="C77" i="3"/>
  <c r="G80" i="3"/>
  <c r="F80" i="3"/>
  <c r="D80" i="3"/>
  <c r="C80" i="3"/>
  <c r="G67" i="3"/>
  <c r="F67" i="3"/>
  <c r="E67" i="3"/>
  <c r="D67" i="3"/>
  <c r="C67" i="3"/>
  <c r="G48" i="3"/>
  <c r="F48" i="3"/>
  <c r="E48" i="3"/>
  <c r="D48" i="3"/>
  <c r="C48" i="3"/>
  <c r="E72" i="3"/>
  <c r="D73" i="3"/>
  <c r="D72" i="3" s="1"/>
  <c r="C73" i="3"/>
  <c r="C72" i="3" s="1"/>
  <c r="G57" i="3"/>
  <c r="F57" i="3"/>
  <c r="E57" i="3"/>
  <c r="D57" i="3"/>
  <c r="C57" i="3"/>
  <c r="F51" i="3"/>
  <c r="G51" i="3"/>
  <c r="E51" i="3"/>
  <c r="D51" i="3"/>
  <c r="C51" i="3"/>
  <c r="G44" i="3"/>
  <c r="F44" i="3"/>
  <c r="E44" i="3"/>
  <c r="D44" i="3"/>
  <c r="C44" i="3"/>
  <c r="G42" i="3"/>
  <c r="F42" i="3"/>
  <c r="E42" i="3"/>
  <c r="D42" i="3"/>
  <c r="C42" i="3"/>
  <c r="G40" i="3"/>
  <c r="E40" i="3"/>
  <c r="D40" i="3"/>
  <c r="C40" i="3"/>
  <c r="G26" i="3"/>
  <c r="F26" i="3"/>
  <c r="E26" i="3"/>
  <c r="D26" i="3"/>
  <c r="C26" i="3"/>
  <c r="G20" i="3"/>
  <c r="F20" i="3"/>
  <c r="D20" i="3"/>
  <c r="C20" i="3"/>
  <c r="G17" i="3"/>
  <c r="F17" i="3"/>
  <c r="E17" i="3"/>
  <c r="D17" i="3"/>
  <c r="C17" i="3"/>
  <c r="G10" i="3"/>
  <c r="F10" i="3"/>
  <c r="E10" i="3"/>
  <c r="D10" i="3"/>
  <c r="C10" i="3"/>
  <c r="J12" i="10"/>
  <c r="I12" i="10"/>
  <c r="H12" i="10"/>
  <c r="G12" i="10"/>
  <c r="I113" i="7"/>
  <c r="I112" i="7" s="1"/>
  <c r="H113" i="7"/>
  <c r="H112" i="7" s="1"/>
  <c r="G113" i="7"/>
  <c r="G112" i="7" s="1"/>
  <c r="F113" i="7"/>
  <c r="F112" i="7" s="1"/>
  <c r="E113" i="7"/>
  <c r="E112" i="7" s="1"/>
  <c r="I118" i="7" l="1"/>
  <c r="H118" i="7"/>
  <c r="C76" i="3"/>
  <c r="C75" i="3" s="1"/>
  <c r="G76" i="3"/>
  <c r="G75" i="3" s="1"/>
  <c r="E76" i="3"/>
  <c r="E75" i="3" s="1"/>
  <c r="F76" i="3"/>
  <c r="F75" i="3" s="1"/>
  <c r="I65" i="7"/>
  <c r="I64" i="7" s="1"/>
  <c r="E117" i="7"/>
  <c r="G55" i="7"/>
  <c r="G54" i="7" s="1"/>
  <c r="H117" i="7"/>
  <c r="F55" i="7"/>
  <c r="F54" i="7" s="1"/>
  <c r="H65" i="7"/>
  <c r="H64" i="7" s="1"/>
  <c r="I117" i="7"/>
  <c r="G117" i="7"/>
  <c r="F117" i="7"/>
  <c r="I20" i="7"/>
  <c r="I55" i="7"/>
  <c r="I54" i="7" s="1"/>
  <c r="E55" i="7"/>
  <c r="E54" i="7" s="1"/>
  <c r="H55" i="7"/>
  <c r="H54" i="7" s="1"/>
  <c r="E65" i="7"/>
  <c r="E64" i="7" s="1"/>
  <c r="G65" i="7"/>
  <c r="G64" i="7" s="1"/>
  <c r="F65" i="7"/>
  <c r="F64" i="7" s="1"/>
  <c r="E20" i="7"/>
  <c r="H20" i="7"/>
  <c r="G20" i="7"/>
  <c r="F20" i="7"/>
  <c r="D76" i="3"/>
  <c r="D75" i="3" s="1"/>
  <c r="E39" i="3"/>
  <c r="G47" i="3"/>
  <c r="F47" i="3"/>
  <c r="E47" i="3"/>
  <c r="D47" i="3"/>
  <c r="C47" i="3"/>
  <c r="G39" i="3"/>
  <c r="F39" i="3"/>
  <c r="D39" i="3"/>
  <c r="C39" i="3"/>
  <c r="C9" i="3"/>
  <c r="C8" i="3" s="1"/>
  <c r="G9" i="3"/>
  <c r="G8" i="3" s="1"/>
  <c r="F9" i="3"/>
  <c r="F8" i="3" s="1"/>
  <c r="E9" i="3"/>
  <c r="E8" i="3" s="1"/>
  <c r="J23" i="10"/>
  <c r="I23" i="10"/>
  <c r="H23" i="10"/>
  <c r="G23" i="10"/>
  <c r="F23" i="10"/>
  <c r="F12" i="10"/>
  <c r="F15" i="10" s="1"/>
  <c r="G15" i="10"/>
  <c r="E38" i="3" l="1"/>
  <c r="E37" i="3" s="1"/>
  <c r="D38" i="3"/>
  <c r="D37" i="3" s="1"/>
  <c r="F38" i="3"/>
  <c r="F37" i="3" s="1"/>
  <c r="C38" i="3"/>
  <c r="C37" i="3" s="1"/>
  <c r="G38" i="3"/>
  <c r="G37" i="3" s="1"/>
  <c r="H15" i="10"/>
  <c r="H24" i="10" s="1"/>
  <c r="H31" i="10" s="1"/>
  <c r="H32" i="10" s="1"/>
  <c r="J15" i="10"/>
  <c r="J24" i="10" s="1"/>
  <c r="J31" i="10" s="1"/>
  <c r="J32" i="10" s="1"/>
  <c r="I15" i="10"/>
  <c r="I24" i="10" s="1"/>
  <c r="I31" i="10" s="1"/>
  <c r="I32" i="10" s="1"/>
  <c r="F24" i="10"/>
  <c r="F31" i="10" s="1"/>
  <c r="F32" i="10" s="1"/>
  <c r="G24" i="10"/>
  <c r="G31" i="10" s="1"/>
  <c r="G32" i="10" s="1"/>
  <c r="D9" i="3"/>
  <c r="D8" i="3" s="1"/>
  <c r="E100" i="7"/>
  <c r="E99" i="7" s="1"/>
  <c r="E98" i="7" s="1"/>
</calcChain>
</file>

<file path=xl/sharedStrings.xml><?xml version="1.0" encoding="utf-8"?>
<sst xmlns="http://schemas.openxmlformats.org/spreadsheetml/2006/main" count="363" uniqueCount="176">
  <si>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</si>
  <si>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</si>
  <si>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</si>
  <si>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</si>
  <si>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</si>
  <si>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</si>
  <si>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</si>
  <si>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</si>
  <si>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</si>
  <si>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</si>
  <si>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</si>
  <si>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</si>
  <si>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</si>
  <si>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</si>
  <si>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</si>
  <si>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</si>
  <si>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</si>
  <si>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</si>
  <si>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</si>
  <si>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</si>
  <si>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</si>
  <si>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</si>
  <si>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</si>
  <si>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</si>
  <si>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</si>
  <si>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</si>
  <si>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</si>
  <si>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</si>
  <si>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</si>
  <si>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</si>
  <si>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</si>
  <si>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PRIMICI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</si>
  <si>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</si>
  <si>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</si>
  <si>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</si>
  <si>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</si>
  <si>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</si>
  <si>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</si>
  <si>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Prihodi od imovine</t>
  </si>
  <si>
    <t>Prihodi od prodaje proizvoda i robe te pružanih usluga i prihodi od donacija</t>
  </si>
  <si>
    <t>Kazne, upravne mjere i ostali prihodi</t>
  </si>
  <si>
    <t>Financijski rashodi</t>
  </si>
  <si>
    <t>Opći prihodi i primici</t>
  </si>
  <si>
    <t>Plaće (Bruto)</t>
  </si>
  <si>
    <t>Ostali rashodi za zaposlene</t>
  </si>
  <si>
    <t>Doprinosi na plaće</t>
  </si>
  <si>
    <t>Naknade troškova zaposlenima</t>
  </si>
  <si>
    <t>Rashodi za materijale i energiju</t>
  </si>
  <si>
    <t>Rashodi za usluge</t>
  </si>
  <si>
    <t>Ostali nespomenuti rashodi posl.</t>
  </si>
  <si>
    <t>Ostali financijski rashodi</t>
  </si>
  <si>
    <t>Djelatnost JVP-e-iznad zakonskg standarda</t>
  </si>
  <si>
    <t>Vlastiti prihodi</t>
  </si>
  <si>
    <t>Rashodi za nabavu nefinan. imov.</t>
  </si>
  <si>
    <t>Rashodi za nab. proiz. dug. imov.</t>
  </si>
  <si>
    <t>Postrojenje i oprema</t>
  </si>
  <si>
    <t>Prijevozna sredstva</t>
  </si>
  <si>
    <t>Pomoći</t>
  </si>
  <si>
    <t>Višak prihoda</t>
  </si>
  <si>
    <t>Plaće(Bruto)</t>
  </si>
  <si>
    <t>Naknada troškova za zaposle.</t>
  </si>
  <si>
    <t>Rashodi za materijal i energiju</t>
  </si>
  <si>
    <t>Ostali nespomenuti rashodi po.</t>
  </si>
  <si>
    <t>Pomoć od izvanproračunskih korisnika</t>
  </si>
  <si>
    <t>Kapitalne pomoći od izvanproračunskih korisnika</t>
  </si>
  <si>
    <t>Pomoć proračunskim korisnicima iz proračuna koji im nije nadležan</t>
  </si>
  <si>
    <t>Pomoć temeljem prijenosa EU sredstava</t>
  </si>
  <si>
    <t>Kapitalne pomoći temeljem prijenosa EU sredstava</t>
  </si>
  <si>
    <t>Prihodi od financijske imovi.</t>
  </si>
  <si>
    <t>Kamata od oročenih sredstava i dopozita po viđenju</t>
  </si>
  <si>
    <t>Prihodi od pruženih usluga</t>
  </si>
  <si>
    <t>Prihodi iz nadležnog pror. za financiranje rashoda poslovanja</t>
  </si>
  <si>
    <t>Ostali prihodi</t>
  </si>
  <si>
    <t>Plaće za redovni rad</t>
  </si>
  <si>
    <t>Dop. za mir. osig.-benific.</t>
  </si>
  <si>
    <t>Dop. za obvezno zdr. osig.</t>
  </si>
  <si>
    <t>Službena putovanja</t>
  </si>
  <si>
    <t>Naknada za prijevoz, za rad n.</t>
  </si>
  <si>
    <t>Uredski mat. i ostali mat. rash.</t>
  </si>
  <si>
    <t>Energija</t>
  </si>
  <si>
    <t>Mater. i djel. za tek i inv. održ.</t>
  </si>
  <si>
    <t>Sitni inventar i auto gume</t>
  </si>
  <si>
    <t>Službena rad. i zaš. odj. i ob.</t>
  </si>
  <si>
    <t>Usluge telefona, pošte i prij.</t>
  </si>
  <si>
    <t>Usluge tekućeg i invest. održ.</t>
  </si>
  <si>
    <t>Usluge promidžbe i informira.</t>
  </si>
  <si>
    <t>Komunalne usluge</t>
  </si>
  <si>
    <t>Zakupnine i najamnine</t>
  </si>
  <si>
    <t>Zdrastvene i veterinarske usl.</t>
  </si>
  <si>
    <t>Intelektualno i osobne usluge</t>
  </si>
  <si>
    <t>Računalne usluge</t>
  </si>
  <si>
    <t>Ostale usluge</t>
  </si>
  <si>
    <t>Premije osiguranja</t>
  </si>
  <si>
    <t>Reprezentacija</t>
  </si>
  <si>
    <t>Pristojbe i naknade</t>
  </si>
  <si>
    <t>Bankarske usluge i usl. pl. pro.</t>
  </si>
  <si>
    <t>Uredska oprema i namještaj</t>
  </si>
  <si>
    <t>Oprema za održavanje i zaš.</t>
  </si>
  <si>
    <t>Prijevozna sreds. u cest. prom.</t>
  </si>
  <si>
    <t>Plaće za redovan rad</t>
  </si>
  <si>
    <t>Doprinosi za mir. osig.-benificirani</t>
  </si>
  <si>
    <t>Doprinosi za ob. zdrastveno osig.</t>
  </si>
  <si>
    <t>Naknada za prijev. i rad na ter.</t>
  </si>
  <si>
    <t>Uredski mater. i ost. mater. rash.</t>
  </si>
  <si>
    <t>Mat. i dijelovi za tek. i invest. održ.</t>
  </si>
  <si>
    <t>Službena, radna i zaštit. odj. i ob.</t>
  </si>
  <si>
    <t>Usluge telefona, pošte i prijev.</t>
  </si>
  <si>
    <t>Usluge tek. i invest. održ.</t>
  </si>
  <si>
    <t>Uslege promidžbe i informiranja</t>
  </si>
  <si>
    <t>Bankarske usl. i usl. platnog prom.</t>
  </si>
  <si>
    <t>Materijali i dijelovi za tek. i inv. održ.</t>
  </si>
  <si>
    <t>Usluge tekućeg i invest. održavanja</t>
  </si>
  <si>
    <t>Usluge promidžbe i informiranja</t>
  </si>
  <si>
    <t>Intelektualne i osobne usluge</t>
  </si>
  <si>
    <t>Oprema za održavanje i zaštitu</t>
  </si>
  <si>
    <t>Prijevozna sredstva u cest.  prometu</t>
  </si>
  <si>
    <t>Naknade za prijevoz, rad na ter..</t>
  </si>
  <si>
    <t>Materijal i dijel. za tek. i invest. održ.</t>
  </si>
  <si>
    <t>Izvršenje 2023.</t>
  </si>
  <si>
    <t>A1. PRIHODI I RASHODI PREMA EKONOMSKOJ KLASIFIKACIJI</t>
  </si>
  <si>
    <t>Tekući plan 2024.</t>
  </si>
  <si>
    <t xml:space="preserve">               A2. PRIHODI I RASHODI PREMA IZVORIMA FINANCIRANJA</t>
  </si>
  <si>
    <t>UKUPNO PRIHODI</t>
  </si>
  <si>
    <t>Projekcija 2026.</t>
  </si>
  <si>
    <t>Projekcija 2027.</t>
  </si>
  <si>
    <t>Razred/skupina</t>
  </si>
  <si>
    <t xml:space="preserve"> Opći prihodi i primici</t>
  </si>
  <si>
    <t>Prihodi za posebne namjene</t>
  </si>
  <si>
    <t>Prihodi za posebne namjene-PK</t>
  </si>
  <si>
    <t>Pomoći-PK</t>
  </si>
  <si>
    <t>Pomoći EU-PK</t>
  </si>
  <si>
    <t>Donacije</t>
  </si>
  <si>
    <t xml:space="preserve">Donacije-PK </t>
  </si>
  <si>
    <t xml:space="preserve">Prihodi od prodaje ili zamjene nef.imovine </t>
  </si>
  <si>
    <t>Prihodi od prodaje ili zamjene nef.imovine-PK</t>
  </si>
  <si>
    <t>UKUPNO RASHODI</t>
  </si>
  <si>
    <t>Plan 2025.</t>
  </si>
  <si>
    <t>Vlastiti prihodi-PK</t>
  </si>
  <si>
    <t>Opći prihodi i primici-PK</t>
  </si>
  <si>
    <t>Donacije-PK</t>
  </si>
  <si>
    <t xml:space="preserve">               A3. RASHODI PREMA FUNKCIJSKOJ KLASIFIKACIJI</t>
  </si>
  <si>
    <t>Javni red i sigurnost</t>
  </si>
  <si>
    <t>Usluge protupožarne zaštite</t>
  </si>
  <si>
    <t>B. RAČUN FINANCIRANJA</t>
  </si>
  <si>
    <t>B1. RAČUN FINANCIRANJA PREMA EKONOMSKOJ KLASIFIKACIJI</t>
  </si>
  <si>
    <t>UKUPNO IZDACI</t>
  </si>
  <si>
    <t xml:space="preserve">                B2. RAČUN FINANCIRANJA PREM IZVORIMA FINANCIRANJA</t>
  </si>
  <si>
    <t>Plan  2025.</t>
  </si>
  <si>
    <t xml:space="preserve">Projekcija 2026.
 </t>
  </si>
  <si>
    <t xml:space="preserve">Projekcija 2027.
</t>
  </si>
  <si>
    <t>UKUPNO PRIMICI</t>
  </si>
  <si>
    <t>Namjenski primici od zaduživanja-PK</t>
  </si>
  <si>
    <t>RAZDJEL: 007</t>
  </si>
  <si>
    <t>Upravni odjel za gradnju, promet i komunalno gospodarstvo</t>
  </si>
  <si>
    <t>GLAVA  00702</t>
  </si>
  <si>
    <t>Javna vatrogasna postrojba</t>
  </si>
  <si>
    <t>RKP: 28469</t>
  </si>
  <si>
    <t>Izvor financiranja: 12</t>
  </si>
  <si>
    <t>Izvor financiranja: 32</t>
  </si>
  <si>
    <t>Izvor financiranja: 53</t>
  </si>
  <si>
    <t>Izvor financiranja: 55</t>
  </si>
  <si>
    <t>Izvor financiranja: 91</t>
  </si>
  <si>
    <t>PROGRAM  5007</t>
  </si>
  <si>
    <t>Zaštita od požara i javnired i sigurnost</t>
  </si>
  <si>
    <t>Aktivnost: A500701</t>
  </si>
  <si>
    <t>Djelatnost JVP-e- zakonski standard</t>
  </si>
  <si>
    <t>Aktivnost: A500707</t>
  </si>
  <si>
    <t xml:space="preserve">Izvor financiranja: 53 </t>
  </si>
  <si>
    <t>Razred i</t>
  </si>
  <si>
    <t>naziv</t>
  </si>
  <si>
    <t xml:space="preserve">Razred i </t>
  </si>
  <si>
    <t>Tekuće pomoći prorač. korisnicima iz pror. koji im nije nadležan</t>
  </si>
  <si>
    <t>Projekcija  2026.</t>
  </si>
  <si>
    <t>Projekcija  2027.</t>
  </si>
  <si>
    <t>Tekući plan 2023.</t>
  </si>
  <si>
    <t xml:space="preserve"> FINANCIJSKI PLAN JAVNE VATROGASNE POSTROJBE GRADA KRAPINE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</si>
</sst>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center" wrapText="1"/>
    </xf>
    <xf numFmtId="0" fontId="1" fillId="0" borderId="0" xfId="0" applyFont="1"/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7" fillId="2" borderId="3" xfId="0" applyFont="1" applyFill="1" applyBorder="1" applyAlignment="1">
      <alignment horizontal="left" vertical="center"/>
    </xf>
    <xf numFmtId="3" fontId="0" fillId="0" borderId="3" xfId="0" applyNumberForma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center" wrapText="1"/>
    </xf>
    <xf numFmtId="0" fontId="21" fillId="0" borderId="0" xfId="0" applyFont="1"/>
    <xf numFmtId="0" fontId="1" fillId="0" borderId="3" xfId="0" applyFont="1" applyBorder="1"/>
    <xf numFmtId="0" fontId="1" fillId="5" borderId="3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0" borderId="2" xfId="0" quotePrefix="1" applyFont="1" applyBorder="1" applyAlignment="1">
      <alignment horizontal="left" wrapText="1"/>
    </xf>
    <xf numFmtId="0" fontId="23" fillId="0" borderId="2" xfId="0" quotePrefix="1" applyFont="1" applyBorder="1" applyAlignment="1">
      <alignment horizont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Font="1" applyBorder="1" applyAlignment="1">
      <alignment horizontal="left"/>
    </xf>
    <xf numFmtId="0" fontId="9" fillId="2" borderId="0" xfId="0" applyFont="1" applyFill="1" applyBorder="1" applyAlignment="1">
      <alignment horizontal="center" vertical="center" wrapText="1"/>
    </xf>
    <xf numFmtId="0" fontId="24" fillId="0" borderId="0" xfId="0" quotePrefix="1" applyFont="1" applyBorder="1" applyAlignment="1">
      <alignment horizontal="left" wrapText="1"/>
    </xf>
    <xf numFmtId="0" fontId="24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3" fontId="9" fillId="4" borderId="0" xfId="0" quotePrefix="1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>
      <alignment horizontal="center" wrapText="1"/>
    </xf>
    <xf numFmtId="3" fontId="9" fillId="4" borderId="0" xfId="0" quotePrefix="1" applyNumberFormat="1" applyFont="1" applyFill="1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9" fillId="3" borderId="0" xfId="0" quotePrefix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3" fontId="6" fillId="3" borderId="0" xfId="0" quotePrefix="1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G35" sqref="G35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16" t="s">
        <v>175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16" t="s">
        <v>12</v>
      </c>
      <c r="B3" s="116"/>
      <c r="C3" s="116"/>
      <c r="D3" s="116"/>
      <c r="E3" s="116"/>
      <c r="F3" s="116"/>
      <c r="G3" s="116"/>
      <c r="H3" s="116"/>
      <c r="I3" s="127"/>
      <c r="J3" s="127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16" t="s">
        <v>18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1"/>
    </row>
    <row r="7" spans="1:10" x14ac:dyDescent="0.3">
      <c r="A7" s="25"/>
      <c r="B7" s="26"/>
      <c r="C7" s="26" t="s">
        <v>168</v>
      </c>
      <c r="D7" s="27" t="s">
        <v>169</v>
      </c>
      <c r="E7" s="28"/>
      <c r="F7" s="3" t="s">
        <v>118</v>
      </c>
      <c r="G7" s="3" t="s">
        <v>120</v>
      </c>
      <c r="H7" s="3" t="s">
        <v>136</v>
      </c>
      <c r="I7" s="3" t="s">
        <v>123</v>
      </c>
      <c r="J7" s="3" t="s">
        <v>124</v>
      </c>
    </row>
    <row r="8" spans="1:10" ht="11.4" customHeight="1" x14ac:dyDescent="0.3">
      <c r="A8" s="25"/>
      <c r="B8" s="26"/>
      <c r="C8" s="99">
        <v>1</v>
      </c>
      <c r="D8" s="27"/>
      <c r="E8" s="28"/>
      <c r="F8" s="100">
        <v>2</v>
      </c>
      <c r="G8" s="100">
        <v>3</v>
      </c>
      <c r="H8" s="100">
        <v>4</v>
      </c>
      <c r="I8" s="100">
        <v>5</v>
      </c>
      <c r="J8" s="100">
        <v>6</v>
      </c>
    </row>
    <row r="9" spans="1:10" x14ac:dyDescent="0.3">
      <c r="A9" s="121" t="s">
        <v>0</v>
      </c>
      <c r="B9" s="115"/>
      <c r="C9" s="115"/>
      <c r="D9" s="115"/>
      <c r="E9" s="128"/>
      <c r="F9" s="53">
        <v>731190</v>
      </c>
      <c r="G9" s="53">
        <v>1099853</v>
      </c>
      <c r="H9" s="53">
        <v>1509299</v>
      </c>
      <c r="I9" s="53">
        <v>1119373</v>
      </c>
      <c r="J9" s="53">
        <v>1129574</v>
      </c>
    </row>
    <row r="10" spans="1:10" x14ac:dyDescent="0.3">
      <c r="A10" s="129" t="s">
        <v>24</v>
      </c>
      <c r="B10" s="130"/>
      <c r="C10" s="130"/>
      <c r="D10" s="130"/>
      <c r="E10" s="126"/>
      <c r="F10" s="54">
        <v>731190</v>
      </c>
      <c r="G10" s="54">
        <v>1099853</v>
      </c>
      <c r="H10" s="54">
        <v>1509299</v>
      </c>
      <c r="I10" s="54">
        <v>1119373</v>
      </c>
      <c r="J10" s="54">
        <v>1129574</v>
      </c>
    </row>
    <row r="11" spans="1:10" x14ac:dyDescent="0.3">
      <c r="A11" s="125" t="s">
        <v>25</v>
      </c>
      <c r="B11" s="126"/>
      <c r="C11" s="126"/>
      <c r="D11" s="126"/>
      <c r="E11" s="126"/>
      <c r="F11" s="54">
        <v>0</v>
      </c>
      <c r="G11" s="54">
        <v>0</v>
      </c>
      <c r="H11" s="54">
        <v>0</v>
      </c>
      <c r="I11" s="54">
        <v>0</v>
      </c>
      <c r="J11" s="54">
        <v>0</v>
      </c>
    </row>
    <row r="12" spans="1:10" x14ac:dyDescent="0.3">
      <c r="A12" s="32" t="s">
        <v>1</v>
      </c>
      <c r="B12" s="39"/>
      <c r="C12" s="39"/>
      <c r="D12" s="39"/>
      <c r="E12" s="39"/>
      <c r="F12" s="53">
        <f>F13+F14</f>
        <v>711417</v>
      </c>
      <c r="G12" s="53">
        <f>G13+G14</f>
        <v>1205560</v>
      </c>
      <c r="H12" s="53">
        <f>H13+H14</f>
        <v>1577932</v>
      </c>
      <c r="I12" s="53">
        <f>I13+I14</f>
        <v>1119373</v>
      </c>
      <c r="J12" s="53">
        <f>J13+J14</f>
        <v>1129574</v>
      </c>
    </row>
    <row r="13" spans="1:10" x14ac:dyDescent="0.3">
      <c r="A13" s="131" t="s">
        <v>26</v>
      </c>
      <c r="B13" s="130"/>
      <c r="C13" s="130"/>
      <c r="D13" s="130"/>
      <c r="E13" s="130"/>
      <c r="F13" s="54">
        <v>692099</v>
      </c>
      <c r="G13" s="54">
        <v>1199009</v>
      </c>
      <c r="H13" s="54">
        <v>1363942</v>
      </c>
      <c r="I13" s="54">
        <v>1029433</v>
      </c>
      <c r="J13" s="55">
        <v>1039634</v>
      </c>
    </row>
    <row r="14" spans="1:10" x14ac:dyDescent="0.3">
      <c r="A14" s="125" t="s">
        <v>27</v>
      </c>
      <c r="B14" s="126"/>
      <c r="C14" s="126"/>
      <c r="D14" s="126"/>
      <c r="E14" s="126"/>
      <c r="F14" s="54">
        <v>19318</v>
      </c>
      <c r="G14" s="54">
        <v>6551</v>
      </c>
      <c r="H14" s="54">
        <v>213990</v>
      </c>
      <c r="I14" s="54">
        <v>89940</v>
      </c>
      <c r="J14" s="55">
        <v>89940</v>
      </c>
    </row>
    <row r="15" spans="1:10" x14ac:dyDescent="0.3">
      <c r="A15" s="114" t="s">
        <v>32</v>
      </c>
      <c r="B15" s="115"/>
      <c r="C15" s="115"/>
      <c r="D15" s="115"/>
      <c r="E15" s="115"/>
      <c r="F15" s="53">
        <f>F9-F12</f>
        <v>19773</v>
      </c>
      <c r="G15" s="53">
        <f t="shared" ref="G15:J15" si="0">G9-G12</f>
        <v>-105707</v>
      </c>
      <c r="H15" s="53">
        <f t="shared" si="0"/>
        <v>-68633</v>
      </c>
      <c r="I15" s="53">
        <f t="shared" si="0"/>
        <v>0</v>
      </c>
      <c r="J15" s="53">
        <f t="shared" si="0"/>
        <v>0</v>
      </c>
    </row>
    <row r="16" spans="1:10" ht="17.399999999999999" x14ac:dyDescent="0.3">
      <c r="A16" s="4"/>
      <c r="B16" s="19"/>
      <c r="C16" s="19"/>
      <c r="D16" s="19"/>
      <c r="E16" s="19"/>
      <c r="F16" s="19"/>
      <c r="G16" s="19"/>
      <c r="H16" s="20"/>
      <c r="I16" s="20"/>
      <c r="J16" s="20"/>
    </row>
    <row r="17" spans="1:10" ht="15.6" x14ac:dyDescent="0.3">
      <c r="A17" s="116" t="s">
        <v>19</v>
      </c>
      <c r="B17" s="117"/>
      <c r="C17" s="117"/>
      <c r="D17" s="117"/>
      <c r="E17" s="117"/>
      <c r="F17" s="117"/>
      <c r="G17" s="117"/>
      <c r="H17" s="117"/>
      <c r="I17" s="117"/>
      <c r="J17" s="117"/>
    </row>
    <row r="18" spans="1:10" ht="17.399999999999999" x14ac:dyDescent="0.3">
      <c r="A18" s="4"/>
      <c r="B18" s="19"/>
      <c r="C18" s="19"/>
      <c r="D18" s="19"/>
      <c r="E18" s="19"/>
      <c r="F18" s="19"/>
      <c r="G18" s="19"/>
      <c r="H18" s="20"/>
      <c r="I18" s="20"/>
      <c r="J18" s="20"/>
    </row>
    <row r="19" spans="1:10" x14ac:dyDescent="0.3">
      <c r="A19" s="25"/>
      <c r="B19" s="26"/>
      <c r="C19" s="26" t="s">
        <v>170</v>
      </c>
      <c r="D19" s="27" t="s">
        <v>169</v>
      </c>
      <c r="E19" s="28"/>
      <c r="F19" s="3" t="s">
        <v>118</v>
      </c>
      <c r="G19" s="3" t="s">
        <v>120</v>
      </c>
      <c r="H19" s="3" t="s">
        <v>136</v>
      </c>
      <c r="I19" s="3" t="s">
        <v>123</v>
      </c>
      <c r="J19" s="3" t="s">
        <v>124</v>
      </c>
    </row>
    <row r="20" spans="1:10" ht="10.199999999999999" customHeight="1" x14ac:dyDescent="0.3">
      <c r="A20" s="25"/>
      <c r="B20" s="26"/>
      <c r="C20" s="99">
        <v>1</v>
      </c>
      <c r="D20" s="27"/>
      <c r="E20" s="28"/>
      <c r="F20" s="100">
        <v>2</v>
      </c>
      <c r="G20" s="100">
        <v>3</v>
      </c>
      <c r="H20" s="100">
        <v>4</v>
      </c>
      <c r="I20" s="100">
        <v>5</v>
      </c>
      <c r="J20" s="100">
        <v>6</v>
      </c>
    </row>
    <row r="21" spans="1:10" x14ac:dyDescent="0.3">
      <c r="A21" s="125" t="s">
        <v>28</v>
      </c>
      <c r="B21" s="126"/>
      <c r="C21" s="126"/>
      <c r="D21" s="126"/>
      <c r="E21" s="126"/>
      <c r="F21" s="30"/>
      <c r="G21" s="30"/>
      <c r="H21" s="30"/>
      <c r="I21" s="30"/>
      <c r="J21" s="40"/>
    </row>
    <row r="22" spans="1:10" x14ac:dyDescent="0.3">
      <c r="A22" s="125" t="s">
        <v>29</v>
      </c>
      <c r="B22" s="126"/>
      <c r="C22" s="126"/>
      <c r="D22" s="126"/>
      <c r="E22" s="126"/>
      <c r="F22" s="30"/>
      <c r="G22" s="30"/>
      <c r="H22" s="30"/>
      <c r="I22" s="30"/>
      <c r="J22" s="40"/>
    </row>
    <row r="23" spans="1:10" x14ac:dyDescent="0.3">
      <c r="A23" s="114" t="s">
        <v>2</v>
      </c>
      <c r="B23" s="115"/>
      <c r="C23" s="115"/>
      <c r="D23" s="115"/>
      <c r="E23" s="115"/>
      <c r="F23" s="29">
        <f>F21-F22</f>
        <v>0</v>
      </c>
      <c r="G23" s="29">
        <f t="shared" ref="G23:J23" si="1">G21-G22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</row>
    <row r="24" spans="1:10" x14ac:dyDescent="0.3">
      <c r="A24" s="114" t="s">
        <v>33</v>
      </c>
      <c r="B24" s="115"/>
      <c r="C24" s="115"/>
      <c r="D24" s="115"/>
      <c r="E24" s="115"/>
      <c r="F24" s="29">
        <f>F15+F23</f>
        <v>19773</v>
      </c>
      <c r="G24" s="29">
        <f t="shared" ref="G24:J24" si="2">G15+G23</f>
        <v>-105707</v>
      </c>
      <c r="H24" s="29">
        <f t="shared" si="2"/>
        <v>-68633</v>
      </c>
      <c r="I24" s="29">
        <f t="shared" si="2"/>
        <v>0</v>
      </c>
      <c r="J24" s="29">
        <f t="shared" si="2"/>
        <v>0</v>
      </c>
    </row>
    <row r="25" spans="1:10" ht="17.399999999999999" x14ac:dyDescent="0.3">
      <c r="A25" s="18"/>
      <c r="B25" s="19"/>
      <c r="C25" s="19"/>
      <c r="D25" s="19"/>
      <c r="E25" s="19"/>
      <c r="F25" s="19"/>
      <c r="G25" s="19"/>
      <c r="H25" s="20"/>
      <c r="I25" s="20"/>
      <c r="J25" s="20"/>
    </row>
    <row r="26" spans="1:10" ht="15.6" x14ac:dyDescent="0.3">
      <c r="A26" s="116" t="s">
        <v>34</v>
      </c>
      <c r="B26" s="117"/>
      <c r="C26" s="117"/>
      <c r="D26" s="117"/>
      <c r="E26" s="117"/>
      <c r="F26" s="117"/>
      <c r="G26" s="117"/>
      <c r="H26" s="117"/>
      <c r="I26" s="117"/>
      <c r="J26" s="117"/>
    </row>
    <row r="27" spans="1:10" ht="15.6" x14ac:dyDescent="0.3">
      <c r="A27" s="37"/>
      <c r="B27" s="38"/>
      <c r="C27" s="38"/>
      <c r="D27" s="38"/>
      <c r="E27" s="38"/>
      <c r="F27" s="38"/>
      <c r="G27" s="38"/>
      <c r="H27" s="38"/>
      <c r="I27" s="38"/>
      <c r="J27" s="38"/>
    </row>
    <row r="28" spans="1:10" x14ac:dyDescent="0.3">
      <c r="A28" s="25"/>
      <c r="B28" s="26"/>
      <c r="C28" s="26" t="s">
        <v>170</v>
      </c>
      <c r="D28" s="27" t="s">
        <v>169</v>
      </c>
      <c r="E28" s="28"/>
      <c r="F28" s="3" t="s">
        <v>118</v>
      </c>
      <c r="G28" s="3" t="s">
        <v>120</v>
      </c>
      <c r="H28" s="3" t="s">
        <v>136</v>
      </c>
      <c r="I28" s="3" t="s">
        <v>123</v>
      </c>
      <c r="J28" s="3" t="s">
        <v>124</v>
      </c>
    </row>
    <row r="29" spans="1:10" ht="10.199999999999999" customHeight="1" x14ac:dyDescent="0.3">
      <c r="A29" s="25"/>
      <c r="B29" s="26"/>
      <c r="C29" s="98">
        <v>1</v>
      </c>
      <c r="D29" s="27"/>
      <c r="E29" s="28"/>
      <c r="F29" s="101">
        <v>2</v>
      </c>
      <c r="G29" s="101">
        <v>3</v>
      </c>
      <c r="H29" s="101">
        <v>4</v>
      </c>
      <c r="I29" s="101">
        <v>5</v>
      </c>
      <c r="J29" s="100">
        <v>6</v>
      </c>
    </row>
    <row r="30" spans="1:10" ht="15" customHeight="1" x14ac:dyDescent="0.3">
      <c r="A30" s="118" t="s">
        <v>35</v>
      </c>
      <c r="B30" s="119"/>
      <c r="C30" s="119"/>
      <c r="D30" s="119"/>
      <c r="E30" s="120"/>
      <c r="F30" s="41">
        <v>0</v>
      </c>
      <c r="G30" s="41">
        <v>105707</v>
      </c>
      <c r="H30" s="41">
        <v>68633</v>
      </c>
      <c r="I30" s="41">
        <v>0</v>
      </c>
      <c r="J30" s="42">
        <v>0</v>
      </c>
    </row>
    <row r="31" spans="1:10" ht="15" customHeight="1" x14ac:dyDescent="0.3">
      <c r="A31" s="114" t="s">
        <v>36</v>
      </c>
      <c r="B31" s="115"/>
      <c r="C31" s="115"/>
      <c r="D31" s="115"/>
      <c r="E31" s="115"/>
      <c r="F31" s="43">
        <f>F24+F30</f>
        <v>19773</v>
      </c>
      <c r="G31" s="43">
        <f t="shared" ref="G31:J31" si="3">G24+G30</f>
        <v>0</v>
      </c>
      <c r="H31" s="43">
        <f t="shared" si="3"/>
        <v>0</v>
      </c>
      <c r="I31" s="43">
        <f t="shared" si="3"/>
        <v>0</v>
      </c>
      <c r="J31" s="44">
        <f t="shared" si="3"/>
        <v>0</v>
      </c>
    </row>
    <row r="32" spans="1:10" ht="45" customHeight="1" x14ac:dyDescent="0.3">
      <c r="A32" s="121" t="s">
        <v>37</v>
      </c>
      <c r="B32" s="122"/>
      <c r="C32" s="122"/>
      <c r="D32" s="122"/>
      <c r="E32" s="123"/>
      <c r="F32" s="43">
        <f>F15+F23+F30-F31</f>
        <v>0</v>
      </c>
      <c r="G32" s="43">
        <f t="shared" ref="G32:J32" si="4">G15+G23+G30-G31</f>
        <v>0</v>
      </c>
      <c r="H32" s="43">
        <f t="shared" si="4"/>
        <v>0</v>
      </c>
      <c r="I32" s="43">
        <f t="shared" si="4"/>
        <v>0</v>
      </c>
      <c r="J32" s="44">
        <f t="shared" si="4"/>
        <v>0</v>
      </c>
    </row>
    <row r="33" spans="1:10" ht="15.6" x14ac:dyDescent="0.3">
      <c r="A33" s="45"/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15.6" x14ac:dyDescent="0.3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0" ht="17.399999999999999" x14ac:dyDescent="0.3">
      <c r="A35" s="47"/>
      <c r="B35" s="48"/>
      <c r="C35" s="48"/>
      <c r="D35" s="48"/>
      <c r="E35" s="48"/>
      <c r="F35" s="48"/>
      <c r="G35" s="48"/>
      <c r="H35" s="49"/>
      <c r="I35" s="49"/>
      <c r="J35" s="49"/>
    </row>
    <row r="36" spans="1:10" x14ac:dyDescent="0.3">
      <c r="A36" s="151"/>
      <c r="B36" s="151"/>
      <c r="C36" s="151"/>
      <c r="D36" s="152"/>
      <c r="E36" s="153"/>
      <c r="F36" s="154"/>
      <c r="G36" s="154"/>
      <c r="H36" s="154"/>
      <c r="I36" s="154"/>
      <c r="J36" s="154"/>
    </row>
    <row r="37" spans="1:10" x14ac:dyDescent="0.3">
      <c r="A37" s="151"/>
      <c r="B37" s="151"/>
      <c r="C37" s="155"/>
      <c r="D37" s="152"/>
      <c r="E37" s="153"/>
      <c r="F37" s="156"/>
      <c r="G37" s="156"/>
      <c r="H37" s="156"/>
      <c r="I37" s="156"/>
      <c r="J37" s="156"/>
    </row>
    <row r="38" spans="1:10" x14ac:dyDescent="0.3">
      <c r="A38" s="157"/>
      <c r="B38" s="157"/>
      <c r="C38" s="157"/>
      <c r="D38" s="157"/>
      <c r="E38" s="157"/>
      <c r="F38" s="158"/>
      <c r="G38" s="158"/>
      <c r="H38" s="158"/>
      <c r="I38" s="158"/>
      <c r="J38" s="159"/>
    </row>
    <row r="39" spans="1:10" ht="28.5" customHeight="1" x14ac:dyDescent="0.3">
      <c r="A39" s="157"/>
      <c r="B39" s="157"/>
      <c r="C39" s="157"/>
      <c r="D39" s="157"/>
      <c r="E39" s="157"/>
      <c r="F39" s="160"/>
      <c r="G39" s="158"/>
      <c r="H39" s="158"/>
      <c r="I39" s="158"/>
      <c r="J39" s="159"/>
    </row>
    <row r="40" spans="1:10" x14ac:dyDescent="0.3">
      <c r="A40" s="157"/>
      <c r="B40" s="161"/>
      <c r="C40" s="161"/>
      <c r="D40" s="161"/>
      <c r="E40" s="161"/>
      <c r="F40" s="160"/>
      <c r="G40" s="158"/>
      <c r="H40" s="158"/>
      <c r="I40" s="158"/>
      <c r="J40" s="159"/>
    </row>
    <row r="41" spans="1:10" ht="15" customHeight="1" x14ac:dyDescent="0.3">
      <c r="A41" s="162"/>
      <c r="B41" s="163"/>
      <c r="C41" s="163"/>
      <c r="D41" s="163"/>
      <c r="E41" s="163"/>
      <c r="F41" s="164"/>
      <c r="G41" s="164"/>
      <c r="H41" s="164"/>
      <c r="I41" s="164"/>
      <c r="J41" s="164"/>
    </row>
    <row r="42" spans="1:10" ht="17.25" customHeight="1" x14ac:dyDescent="0.3"/>
    <row r="43" spans="1:10" x14ac:dyDescent="0.3">
      <c r="A43" s="112"/>
      <c r="B43" s="113"/>
      <c r="C43" s="113"/>
      <c r="D43" s="113"/>
      <c r="E43" s="113"/>
      <c r="F43" s="113"/>
      <c r="G43" s="113"/>
      <c r="H43" s="113"/>
      <c r="I43" s="113"/>
      <c r="J43" s="113"/>
    </row>
    <row r="44" spans="1:10" ht="9" customHeight="1" x14ac:dyDescent="0.3"/>
  </sheetData>
  <mergeCells count="24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5"/>
  <sheetViews>
    <sheetView topLeftCell="A13" workbookViewId="0">
      <selection activeCell="E36" sqref="E36"/>
    </sheetView>
  </sheetViews>
  <sheetFormatPr defaultRowHeight="14.4" x14ac:dyDescent="0.3"/>
  <cols>
    <col min="1" max="1" width="11.5546875" customWidth="1"/>
    <col min="2" max="2" width="27.44140625" customWidth="1"/>
    <col min="3" max="7" width="25.33203125" customWidth="1"/>
  </cols>
  <sheetData>
    <row r="1" spans="1:7" ht="42" customHeight="1" x14ac:dyDescent="0.3">
      <c r="A1" s="116"/>
      <c r="B1" s="116"/>
      <c r="C1" s="116"/>
      <c r="D1" s="116"/>
      <c r="E1" s="116"/>
      <c r="F1" s="116"/>
      <c r="G1" s="116"/>
    </row>
    <row r="2" spans="1:7" ht="18" customHeight="1" x14ac:dyDescent="0.3">
      <c r="A2" s="116" t="s">
        <v>3</v>
      </c>
      <c r="B2" s="116"/>
      <c r="C2" s="116"/>
      <c r="D2" s="116"/>
      <c r="E2" s="116"/>
      <c r="F2" s="116"/>
      <c r="G2" s="116"/>
    </row>
    <row r="3" spans="1:7" ht="17.399999999999999" x14ac:dyDescent="0.3">
      <c r="A3" s="4"/>
      <c r="B3" s="4"/>
      <c r="C3" s="4"/>
      <c r="D3" s="4"/>
      <c r="E3" s="4"/>
      <c r="F3" s="5"/>
      <c r="G3" s="5"/>
    </row>
    <row r="4" spans="1:7" ht="15.75" customHeight="1" x14ac:dyDescent="0.3">
      <c r="A4" s="116" t="s">
        <v>119</v>
      </c>
      <c r="B4" s="116"/>
      <c r="C4" s="116"/>
      <c r="D4" s="116"/>
      <c r="E4" s="116"/>
      <c r="F4" s="116"/>
      <c r="G4" s="116"/>
    </row>
    <row r="5" spans="1:7" ht="17.399999999999999" x14ac:dyDescent="0.3">
      <c r="A5" s="4"/>
      <c r="B5" s="4"/>
      <c r="C5" s="4"/>
      <c r="D5" s="4"/>
      <c r="E5" s="4"/>
      <c r="F5" s="5"/>
      <c r="G5" s="5"/>
    </row>
    <row r="6" spans="1:7" ht="26.4" x14ac:dyDescent="0.3">
      <c r="A6" s="17" t="s">
        <v>125</v>
      </c>
      <c r="B6" s="16" t="s">
        <v>23</v>
      </c>
      <c r="C6" s="16" t="s">
        <v>118</v>
      </c>
      <c r="D6" s="17" t="s">
        <v>120</v>
      </c>
      <c r="E6" s="17" t="s">
        <v>136</v>
      </c>
      <c r="F6" s="17" t="s">
        <v>172</v>
      </c>
      <c r="G6" s="17" t="s">
        <v>173</v>
      </c>
    </row>
    <row r="7" spans="1:7" ht="9" customHeight="1" x14ac:dyDescent="0.3">
      <c r="A7" s="100">
        <v>1</v>
      </c>
      <c r="B7" s="103">
        <v>2</v>
      </c>
      <c r="C7" s="103">
        <v>3</v>
      </c>
      <c r="D7" s="100">
        <v>4</v>
      </c>
      <c r="E7" s="100">
        <v>5</v>
      </c>
      <c r="F7" s="100">
        <v>6</v>
      </c>
      <c r="G7" s="100">
        <v>7</v>
      </c>
    </row>
    <row r="8" spans="1:7" x14ac:dyDescent="0.3">
      <c r="A8" s="34"/>
      <c r="B8" s="33" t="s">
        <v>0</v>
      </c>
      <c r="C8" s="56">
        <f>C9</f>
        <v>731190</v>
      </c>
      <c r="D8" s="57">
        <f>D9</f>
        <v>1099853</v>
      </c>
      <c r="E8" s="57">
        <f>E9</f>
        <v>1509299</v>
      </c>
      <c r="F8" s="57">
        <f>F9</f>
        <v>1119373</v>
      </c>
      <c r="G8" s="57">
        <f>G9</f>
        <v>1129574</v>
      </c>
    </row>
    <row r="9" spans="1:7" ht="15.75" customHeight="1" x14ac:dyDescent="0.3">
      <c r="A9" s="11">
        <v>6</v>
      </c>
      <c r="B9" s="11" t="s">
        <v>4</v>
      </c>
      <c r="C9" s="61">
        <f>C10+C17+C21+C23+C26</f>
        <v>731190</v>
      </c>
      <c r="D9" s="62">
        <f>D10+D17+D21+D23+D26</f>
        <v>1099853</v>
      </c>
      <c r="E9" s="62">
        <f>E10+E17+E21+E23+E26</f>
        <v>1509299</v>
      </c>
      <c r="F9" s="62">
        <f>F10+F17+F21+F23+F26</f>
        <v>1119373</v>
      </c>
      <c r="G9" s="62">
        <f>G10+G17+G21+G23+G26</f>
        <v>1129574</v>
      </c>
    </row>
    <row r="10" spans="1:7" ht="26.4" x14ac:dyDescent="0.3">
      <c r="A10" s="15">
        <v>63</v>
      </c>
      <c r="B10" s="15" t="s">
        <v>63</v>
      </c>
      <c r="C10" s="58">
        <f>C11+C13+C15</f>
        <v>78059</v>
      </c>
      <c r="D10" s="59">
        <f>D11+D13+D15</f>
        <v>40000</v>
      </c>
      <c r="E10" s="59">
        <f>E11+E13+E15</f>
        <v>40000</v>
      </c>
      <c r="F10" s="59">
        <f>F11+F13+F15</f>
        <v>40000</v>
      </c>
      <c r="G10" s="59">
        <f>G11+G13+G15</f>
        <v>40000</v>
      </c>
    </row>
    <row r="11" spans="1:7" ht="26.4" x14ac:dyDescent="0.3">
      <c r="A11" s="15">
        <v>634</v>
      </c>
      <c r="B11" s="15" t="s">
        <v>63</v>
      </c>
      <c r="C11" s="58">
        <v>3468</v>
      </c>
      <c r="D11" s="59">
        <v>0</v>
      </c>
      <c r="E11" s="59">
        <v>0</v>
      </c>
      <c r="F11" s="59">
        <v>0</v>
      </c>
      <c r="G11" s="59">
        <v>0</v>
      </c>
    </row>
    <row r="12" spans="1:7" ht="26.4" x14ac:dyDescent="0.3">
      <c r="A12" s="15">
        <v>6342</v>
      </c>
      <c r="B12" s="15" t="s">
        <v>64</v>
      </c>
      <c r="C12" s="58">
        <v>3468</v>
      </c>
      <c r="D12" s="59">
        <v>0</v>
      </c>
      <c r="E12" s="59">
        <v>0</v>
      </c>
      <c r="F12" s="59">
        <v>0</v>
      </c>
      <c r="G12" s="59">
        <v>0</v>
      </c>
    </row>
    <row r="13" spans="1:7" ht="39.6" x14ac:dyDescent="0.3">
      <c r="A13" s="15">
        <v>636</v>
      </c>
      <c r="B13" s="15" t="s">
        <v>65</v>
      </c>
      <c r="C13" s="58">
        <v>71468</v>
      </c>
      <c r="D13" s="59">
        <v>40000</v>
      </c>
      <c r="E13" s="59">
        <v>40000</v>
      </c>
      <c r="F13" s="59">
        <v>40000</v>
      </c>
      <c r="G13" s="59">
        <v>40000</v>
      </c>
    </row>
    <row r="14" spans="1:7" ht="39.6" x14ac:dyDescent="0.3">
      <c r="A14" s="15">
        <v>6361</v>
      </c>
      <c r="B14" s="15" t="s">
        <v>171</v>
      </c>
      <c r="C14" s="58">
        <v>71468</v>
      </c>
      <c r="D14" s="59">
        <v>40000</v>
      </c>
      <c r="E14" s="59">
        <v>40000</v>
      </c>
      <c r="F14" s="59">
        <v>40000</v>
      </c>
      <c r="G14" s="59">
        <v>40000</v>
      </c>
    </row>
    <row r="15" spans="1:7" ht="26.4" x14ac:dyDescent="0.3">
      <c r="A15" s="15">
        <v>638</v>
      </c>
      <c r="B15" s="15" t="s">
        <v>66</v>
      </c>
      <c r="C15" s="58">
        <v>3123</v>
      </c>
      <c r="D15" s="59">
        <v>0</v>
      </c>
      <c r="E15" s="59">
        <v>0</v>
      </c>
      <c r="F15" s="59">
        <v>0</v>
      </c>
      <c r="G15" s="59">
        <v>0</v>
      </c>
    </row>
    <row r="16" spans="1:7" ht="25.8" customHeight="1" x14ac:dyDescent="0.3">
      <c r="A16" s="15">
        <v>6382</v>
      </c>
      <c r="B16" s="15" t="s">
        <v>67</v>
      </c>
      <c r="C16" s="58">
        <v>3123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78">
        <v>64</v>
      </c>
      <c r="B17" s="102" t="s">
        <v>38</v>
      </c>
      <c r="C17" s="62">
        <f>C18</f>
        <v>1</v>
      </c>
      <c r="D17" s="62">
        <f>D18</f>
        <v>0</v>
      </c>
      <c r="E17" s="62">
        <f>E18</f>
        <v>0</v>
      </c>
      <c r="F17" s="62">
        <f>F18</f>
        <v>0</v>
      </c>
      <c r="G17" s="62">
        <f>G18</f>
        <v>0</v>
      </c>
    </row>
    <row r="18" spans="1:7" x14ac:dyDescent="0.3">
      <c r="A18" s="12">
        <v>641</v>
      </c>
      <c r="B18" s="12" t="s">
        <v>68</v>
      </c>
      <c r="C18" s="58">
        <v>1</v>
      </c>
      <c r="D18" s="59">
        <v>0</v>
      </c>
      <c r="E18" s="59">
        <v>0</v>
      </c>
      <c r="F18" s="59">
        <v>0</v>
      </c>
      <c r="G18" s="59">
        <v>0</v>
      </c>
    </row>
    <row r="19" spans="1:7" ht="36.6" customHeight="1" x14ac:dyDescent="0.3">
      <c r="A19" s="12">
        <v>6413</v>
      </c>
      <c r="B19" s="15" t="s">
        <v>69</v>
      </c>
      <c r="C19" s="58">
        <v>1</v>
      </c>
      <c r="D19" s="59">
        <v>0</v>
      </c>
      <c r="E19" s="59">
        <v>0</v>
      </c>
      <c r="F19" s="59">
        <v>0</v>
      </c>
      <c r="G19" s="59">
        <v>0</v>
      </c>
    </row>
    <row r="20" spans="1:7" ht="36.6" customHeight="1" x14ac:dyDescent="0.3">
      <c r="A20" s="78">
        <v>66</v>
      </c>
      <c r="B20" s="11" t="s">
        <v>39</v>
      </c>
      <c r="C20" s="61">
        <f t="shared" ref="C20:G21" si="0">C21</f>
        <v>316013</v>
      </c>
      <c r="D20" s="62">
        <f t="shared" si="0"/>
        <v>679330</v>
      </c>
      <c r="E20" s="62">
        <f t="shared" si="0"/>
        <v>1079160</v>
      </c>
      <c r="F20" s="62">
        <f t="shared" si="0"/>
        <v>679330</v>
      </c>
      <c r="G20" s="62">
        <f t="shared" si="0"/>
        <v>679330</v>
      </c>
    </row>
    <row r="21" spans="1:7" ht="37.799999999999997" customHeight="1" x14ac:dyDescent="0.3">
      <c r="A21" s="12">
        <v>661</v>
      </c>
      <c r="B21" s="15" t="s">
        <v>39</v>
      </c>
      <c r="C21" s="58">
        <f t="shared" si="0"/>
        <v>316013</v>
      </c>
      <c r="D21" s="59">
        <f t="shared" si="0"/>
        <v>679330</v>
      </c>
      <c r="E21" s="59">
        <f t="shared" si="0"/>
        <v>1079160</v>
      </c>
      <c r="F21" s="59">
        <f t="shared" si="0"/>
        <v>679330</v>
      </c>
      <c r="G21" s="59">
        <f t="shared" si="0"/>
        <v>679330</v>
      </c>
    </row>
    <row r="22" spans="1:7" ht="37.799999999999997" customHeight="1" x14ac:dyDescent="0.3">
      <c r="A22" s="12">
        <v>6615</v>
      </c>
      <c r="B22" s="15" t="s">
        <v>70</v>
      </c>
      <c r="C22" s="58">
        <v>316013</v>
      </c>
      <c r="D22" s="59">
        <v>679330</v>
      </c>
      <c r="E22" s="59">
        <v>1079160</v>
      </c>
      <c r="F22" s="59">
        <v>679330</v>
      </c>
      <c r="G22" s="59">
        <v>679330</v>
      </c>
    </row>
    <row r="23" spans="1:7" s="77" customFormat="1" ht="39.6" x14ac:dyDescent="0.3">
      <c r="A23" s="78">
        <v>67</v>
      </c>
      <c r="B23" s="11" t="s">
        <v>21</v>
      </c>
      <c r="C23" s="61">
        <f t="shared" ref="C23:G24" si="1">C24</f>
        <v>337114</v>
      </c>
      <c r="D23" s="62">
        <f t="shared" si="1"/>
        <v>380523</v>
      </c>
      <c r="E23" s="62">
        <f t="shared" si="1"/>
        <v>390139</v>
      </c>
      <c r="F23" s="62">
        <f t="shared" si="1"/>
        <v>400043</v>
      </c>
      <c r="G23" s="62">
        <f t="shared" si="1"/>
        <v>410244</v>
      </c>
    </row>
    <row r="24" spans="1:7" ht="26.4" x14ac:dyDescent="0.3">
      <c r="A24" s="12">
        <v>671</v>
      </c>
      <c r="B24" s="15" t="s">
        <v>71</v>
      </c>
      <c r="C24" s="58">
        <f t="shared" si="1"/>
        <v>337114</v>
      </c>
      <c r="D24" s="59">
        <f t="shared" si="1"/>
        <v>380523</v>
      </c>
      <c r="E24" s="59">
        <f t="shared" si="1"/>
        <v>390139</v>
      </c>
      <c r="F24" s="59">
        <f t="shared" si="1"/>
        <v>400043</v>
      </c>
      <c r="G24" s="59">
        <f t="shared" si="1"/>
        <v>410244</v>
      </c>
    </row>
    <row r="25" spans="1:7" ht="26.4" x14ac:dyDescent="0.3">
      <c r="A25" s="12">
        <v>6711</v>
      </c>
      <c r="B25" s="15" t="s">
        <v>71</v>
      </c>
      <c r="C25" s="58">
        <v>337114</v>
      </c>
      <c r="D25" s="59">
        <v>380523</v>
      </c>
      <c r="E25" s="59">
        <v>390139</v>
      </c>
      <c r="F25" s="59">
        <v>400043</v>
      </c>
      <c r="G25" s="59">
        <v>410244</v>
      </c>
    </row>
    <row r="26" spans="1:7" ht="26.4" x14ac:dyDescent="0.3">
      <c r="A26" s="78">
        <v>68</v>
      </c>
      <c r="B26" s="11" t="s">
        <v>40</v>
      </c>
      <c r="C26" s="61">
        <f>C27</f>
        <v>3</v>
      </c>
      <c r="D26" s="62">
        <f>D27</f>
        <v>0</v>
      </c>
      <c r="E26" s="62">
        <f>E27</f>
        <v>0</v>
      </c>
      <c r="F26" s="62">
        <f>F27</f>
        <v>0</v>
      </c>
      <c r="G26" s="62">
        <f>G27</f>
        <v>0</v>
      </c>
    </row>
    <row r="27" spans="1:7" x14ac:dyDescent="0.3">
      <c r="A27" s="12">
        <v>683</v>
      </c>
      <c r="B27" s="15" t="s">
        <v>72</v>
      </c>
      <c r="C27" s="58">
        <v>3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">
      <c r="A28" s="12">
        <v>6831</v>
      </c>
      <c r="B28" s="15" t="s">
        <v>72</v>
      </c>
      <c r="C28" s="58">
        <v>3</v>
      </c>
      <c r="D28" s="59">
        <v>0</v>
      </c>
      <c r="E28" s="59">
        <v>0</v>
      </c>
      <c r="F28" s="59">
        <v>0</v>
      </c>
      <c r="G28" s="59">
        <v>0</v>
      </c>
    </row>
    <row r="29" spans="1:7" ht="26.4" x14ac:dyDescent="0.3">
      <c r="A29" s="14">
        <v>7</v>
      </c>
      <c r="B29" s="21" t="s">
        <v>5</v>
      </c>
      <c r="C29" s="8"/>
      <c r="D29" s="9"/>
      <c r="E29" s="9"/>
      <c r="F29" s="9"/>
      <c r="G29" s="9"/>
    </row>
    <row r="30" spans="1:7" ht="26.4" x14ac:dyDescent="0.3">
      <c r="A30" s="15"/>
      <c r="B30" s="22" t="s">
        <v>20</v>
      </c>
      <c r="C30" s="8"/>
      <c r="D30" s="9"/>
      <c r="E30" s="9"/>
      <c r="F30" s="9"/>
      <c r="G30" s="10"/>
    </row>
    <row r="33" spans="1:7" ht="15.6" x14ac:dyDescent="0.3">
      <c r="A33" s="116"/>
      <c r="B33" s="132"/>
      <c r="C33" s="132"/>
      <c r="D33" s="132"/>
      <c r="E33" s="132"/>
      <c r="F33" s="132"/>
      <c r="G33" s="132"/>
    </row>
    <row r="34" spans="1:7" ht="17.399999999999999" x14ac:dyDescent="0.3">
      <c r="A34" s="4"/>
      <c r="B34" s="4"/>
      <c r="C34" s="4"/>
      <c r="D34" s="4"/>
      <c r="E34" s="4"/>
      <c r="F34" s="5"/>
      <c r="G34" s="5"/>
    </row>
    <row r="35" spans="1:7" ht="26.4" x14ac:dyDescent="0.3">
      <c r="A35" s="17" t="s">
        <v>125</v>
      </c>
      <c r="B35" s="16" t="s">
        <v>14</v>
      </c>
      <c r="C35" s="16" t="s">
        <v>118</v>
      </c>
      <c r="D35" s="17" t="s">
        <v>120</v>
      </c>
      <c r="E35" s="17" t="s">
        <v>136</v>
      </c>
      <c r="F35" s="17" t="s">
        <v>172</v>
      </c>
      <c r="G35" s="17" t="s">
        <v>173</v>
      </c>
    </row>
    <row r="36" spans="1:7" ht="9.6" customHeight="1" x14ac:dyDescent="0.3">
      <c r="A36" s="104">
        <v>1</v>
      </c>
      <c r="B36" s="105">
        <v>2</v>
      </c>
      <c r="C36" s="105">
        <v>3</v>
      </c>
      <c r="D36" s="104">
        <v>4</v>
      </c>
      <c r="E36" s="104">
        <v>5</v>
      </c>
      <c r="F36" s="104">
        <v>6</v>
      </c>
      <c r="G36" s="104">
        <v>7</v>
      </c>
    </row>
    <row r="37" spans="1:7" x14ac:dyDescent="0.3">
      <c r="A37" s="34"/>
      <c r="B37" s="33" t="s">
        <v>135</v>
      </c>
      <c r="C37" s="56">
        <f>SUM(C38+C75)</f>
        <v>711415</v>
      </c>
      <c r="D37" s="57">
        <f>SUM(D38+D75)</f>
        <v>1205560</v>
      </c>
      <c r="E37" s="57">
        <f>SUM(E38+E75)</f>
        <v>1577932</v>
      </c>
      <c r="F37" s="57">
        <f>SUM(F38+F75)</f>
        <v>1119373</v>
      </c>
      <c r="G37" s="57">
        <f>SUM(G38+G75)</f>
        <v>1129574</v>
      </c>
    </row>
    <row r="38" spans="1:7" ht="15.75" customHeight="1" x14ac:dyDescent="0.3">
      <c r="A38" s="11">
        <v>3</v>
      </c>
      <c r="B38" s="11" t="s">
        <v>6</v>
      </c>
      <c r="C38" s="61">
        <f>C39+C47+C72</f>
        <v>692098</v>
      </c>
      <c r="D38" s="62">
        <f>D39+D47+D72</f>
        <v>1199009</v>
      </c>
      <c r="E38" s="62">
        <f>E39+E47+E72</f>
        <v>1363942</v>
      </c>
      <c r="F38" s="62">
        <f>F39+F47+F72</f>
        <v>1029433</v>
      </c>
      <c r="G38" s="62">
        <f>G39+G47+G72</f>
        <v>1039634</v>
      </c>
    </row>
    <row r="39" spans="1:7" ht="15.75" customHeight="1" x14ac:dyDescent="0.3">
      <c r="A39" s="11">
        <v>31</v>
      </c>
      <c r="B39" s="11" t="s">
        <v>7</v>
      </c>
      <c r="C39" s="61">
        <f>C40+C42+C44</f>
        <v>566844</v>
      </c>
      <c r="D39" s="62">
        <f>D40+D42+D44</f>
        <v>970008</v>
      </c>
      <c r="E39" s="62">
        <f>E40+E42+E44</f>
        <v>1041150</v>
      </c>
      <c r="F39" s="62">
        <f>F40+F42+F44</f>
        <v>861022</v>
      </c>
      <c r="G39" s="62">
        <f>G40+G42+G44</f>
        <v>871468</v>
      </c>
    </row>
    <row r="40" spans="1:7" ht="15.75" customHeight="1" x14ac:dyDescent="0.3">
      <c r="A40" s="15">
        <v>311</v>
      </c>
      <c r="B40" s="15" t="s">
        <v>59</v>
      </c>
      <c r="C40" s="58">
        <f>C41</f>
        <v>439603</v>
      </c>
      <c r="D40" s="59">
        <f>D41</f>
        <v>674965</v>
      </c>
      <c r="E40" s="59">
        <f>E41</f>
        <v>727950</v>
      </c>
      <c r="F40" s="59">
        <f>F41</f>
        <v>615541</v>
      </c>
      <c r="G40" s="59">
        <f>G41</f>
        <v>626694</v>
      </c>
    </row>
    <row r="41" spans="1:7" ht="15.75" customHeight="1" x14ac:dyDescent="0.3">
      <c r="A41" s="15">
        <v>3111</v>
      </c>
      <c r="B41" s="15" t="s">
        <v>73</v>
      </c>
      <c r="C41" s="58">
        <v>439603</v>
      </c>
      <c r="D41" s="59">
        <v>674965</v>
      </c>
      <c r="E41" s="59">
        <v>727950</v>
      </c>
      <c r="F41" s="59">
        <v>615541</v>
      </c>
      <c r="G41" s="59">
        <v>626694</v>
      </c>
    </row>
    <row r="42" spans="1:7" ht="15.75" customHeight="1" x14ac:dyDescent="0.3">
      <c r="A42" s="15">
        <v>312</v>
      </c>
      <c r="B42" s="15" t="s">
        <v>44</v>
      </c>
      <c r="C42" s="58">
        <f>C43</f>
        <v>35013</v>
      </c>
      <c r="D42" s="59">
        <f>D43</f>
        <v>101633</v>
      </c>
      <c r="E42" s="59">
        <f>E43</f>
        <v>93390</v>
      </c>
      <c r="F42" s="59">
        <f>F43</f>
        <v>85969</v>
      </c>
      <c r="G42" s="59">
        <f>G43</f>
        <v>85969</v>
      </c>
    </row>
    <row r="43" spans="1:7" ht="15.75" customHeight="1" x14ac:dyDescent="0.3">
      <c r="A43" s="15">
        <v>3121</v>
      </c>
      <c r="B43" s="15" t="s">
        <v>44</v>
      </c>
      <c r="C43" s="58">
        <v>35013</v>
      </c>
      <c r="D43" s="59">
        <v>101633</v>
      </c>
      <c r="E43" s="59">
        <v>93390</v>
      </c>
      <c r="F43" s="59">
        <v>85969</v>
      </c>
      <c r="G43" s="59">
        <v>85969</v>
      </c>
    </row>
    <row r="44" spans="1:7" ht="15.75" customHeight="1" x14ac:dyDescent="0.3">
      <c r="A44" s="15">
        <v>313</v>
      </c>
      <c r="B44" s="15" t="s">
        <v>45</v>
      </c>
      <c r="C44" s="58">
        <f>C45+C46</f>
        <v>92228</v>
      </c>
      <c r="D44" s="59">
        <f>D45+D46</f>
        <v>193410</v>
      </c>
      <c r="E44" s="59">
        <f>E45+E46</f>
        <v>219810</v>
      </c>
      <c r="F44" s="59">
        <f>F45+F46</f>
        <v>159512</v>
      </c>
      <c r="G44" s="59">
        <f>G45+G46</f>
        <v>158805</v>
      </c>
    </row>
    <row r="45" spans="1:7" ht="15.75" customHeight="1" x14ac:dyDescent="0.3">
      <c r="A45" s="15">
        <v>3131</v>
      </c>
      <c r="B45" s="15" t="s">
        <v>74</v>
      </c>
      <c r="C45" s="58">
        <v>33294</v>
      </c>
      <c r="D45" s="59">
        <v>78132</v>
      </c>
      <c r="E45" s="59">
        <v>89532</v>
      </c>
      <c r="F45" s="59">
        <v>61827</v>
      </c>
      <c r="G45" s="59">
        <v>61542</v>
      </c>
    </row>
    <row r="46" spans="1:7" ht="15.75" customHeight="1" x14ac:dyDescent="0.3">
      <c r="A46" s="15">
        <v>3132</v>
      </c>
      <c r="B46" s="15" t="s">
        <v>75</v>
      </c>
      <c r="C46" s="58">
        <v>58934</v>
      </c>
      <c r="D46" s="59">
        <v>115278</v>
      </c>
      <c r="E46" s="59">
        <v>130278</v>
      </c>
      <c r="F46" s="59">
        <v>97685</v>
      </c>
      <c r="G46" s="59">
        <v>97263</v>
      </c>
    </row>
    <row r="47" spans="1:7" x14ac:dyDescent="0.3">
      <c r="A47" s="78">
        <v>32</v>
      </c>
      <c r="B47" s="78" t="s">
        <v>15</v>
      </c>
      <c r="C47" s="61">
        <f>C48+C51+C57+C67</f>
        <v>124391</v>
      </c>
      <c r="D47" s="62">
        <f>D48+D51+D57+D67</f>
        <v>228536</v>
      </c>
      <c r="E47" s="62">
        <f>E48+E51+E57+E67</f>
        <v>321711</v>
      </c>
      <c r="F47" s="62">
        <f>F48+F51+F57+F67</f>
        <v>167330</v>
      </c>
      <c r="G47" s="62">
        <f>G48+G51+G57+G67</f>
        <v>167085</v>
      </c>
    </row>
    <row r="48" spans="1:7" x14ac:dyDescent="0.3">
      <c r="A48" s="12">
        <v>321</v>
      </c>
      <c r="B48" s="12" t="s">
        <v>60</v>
      </c>
      <c r="C48" s="58">
        <f>C49+C50</f>
        <v>12242</v>
      </c>
      <c r="D48" s="59">
        <f>D49+D50</f>
        <v>22525</v>
      </c>
      <c r="E48" s="59">
        <f>E49+E50</f>
        <v>22525</v>
      </c>
      <c r="F48" s="59">
        <f>F49+F50</f>
        <v>26651</v>
      </c>
      <c r="G48" s="59">
        <f>G49+G50</f>
        <v>26651</v>
      </c>
    </row>
    <row r="49" spans="1:7" x14ac:dyDescent="0.3">
      <c r="A49" s="12">
        <v>3211</v>
      </c>
      <c r="B49" s="12" t="s">
        <v>76</v>
      </c>
      <c r="C49" s="58">
        <v>2125</v>
      </c>
      <c r="D49" s="59">
        <v>2176</v>
      </c>
      <c r="E49" s="59">
        <v>2176</v>
      </c>
      <c r="F49" s="59">
        <v>5176</v>
      </c>
      <c r="G49" s="59">
        <v>5176</v>
      </c>
    </row>
    <row r="50" spans="1:7" x14ac:dyDescent="0.3">
      <c r="A50" s="12">
        <v>3212</v>
      </c>
      <c r="B50" s="12" t="s">
        <v>77</v>
      </c>
      <c r="C50" s="58">
        <v>10117</v>
      </c>
      <c r="D50" s="59">
        <v>20349</v>
      </c>
      <c r="E50" s="59">
        <v>20349</v>
      </c>
      <c r="F50" s="59">
        <v>21475</v>
      </c>
      <c r="G50" s="59">
        <v>21475</v>
      </c>
    </row>
    <row r="51" spans="1:7" x14ac:dyDescent="0.3">
      <c r="A51" s="12">
        <v>322</v>
      </c>
      <c r="B51" s="12" t="s">
        <v>61</v>
      </c>
      <c r="C51" s="58">
        <f>C52+C53+C54+C55+C56</f>
        <v>48562</v>
      </c>
      <c r="D51" s="59">
        <f>D52+D53+D54+D55+D56</f>
        <v>89941</v>
      </c>
      <c r="E51" s="63">
        <f>E52+E53+E54+E55+E56</f>
        <v>142531</v>
      </c>
      <c r="F51" s="63">
        <f>F52+F53+F54+F55+F56</f>
        <v>67186</v>
      </c>
      <c r="G51" s="63">
        <f>G52+G53+G54+G55+G56</f>
        <v>67941</v>
      </c>
    </row>
    <row r="52" spans="1:7" x14ac:dyDescent="0.3">
      <c r="A52" s="12">
        <v>3221</v>
      </c>
      <c r="B52" s="12" t="s">
        <v>78</v>
      </c>
      <c r="C52" s="58">
        <v>4924</v>
      </c>
      <c r="D52" s="59">
        <v>2621</v>
      </c>
      <c r="E52" s="59">
        <v>12892</v>
      </c>
      <c r="F52" s="59">
        <v>2562</v>
      </c>
      <c r="G52" s="59">
        <v>2562</v>
      </c>
    </row>
    <row r="53" spans="1:7" x14ac:dyDescent="0.3">
      <c r="A53" s="12">
        <v>3223</v>
      </c>
      <c r="B53" s="12" t="s">
        <v>79</v>
      </c>
      <c r="C53" s="58">
        <v>12255</v>
      </c>
      <c r="D53" s="59">
        <v>21123</v>
      </c>
      <c r="E53" s="59">
        <v>21123</v>
      </c>
      <c r="F53" s="59">
        <v>17527</v>
      </c>
      <c r="G53" s="59">
        <v>17981</v>
      </c>
    </row>
    <row r="54" spans="1:7" x14ac:dyDescent="0.3">
      <c r="A54" s="12">
        <v>3224</v>
      </c>
      <c r="B54" s="12" t="s">
        <v>80</v>
      </c>
      <c r="C54" s="58">
        <v>15006</v>
      </c>
      <c r="D54" s="59">
        <v>40450</v>
      </c>
      <c r="E54" s="59">
        <v>69392</v>
      </c>
      <c r="F54" s="59">
        <v>24093</v>
      </c>
      <c r="G54" s="59">
        <v>24093</v>
      </c>
    </row>
    <row r="55" spans="1:7" x14ac:dyDescent="0.3">
      <c r="A55" s="12">
        <v>3225</v>
      </c>
      <c r="B55" s="12" t="s">
        <v>81</v>
      </c>
      <c r="C55" s="58">
        <v>6072</v>
      </c>
      <c r="D55" s="59">
        <v>4370</v>
      </c>
      <c r="E55" s="59">
        <v>4370</v>
      </c>
      <c r="F55" s="59">
        <v>3000</v>
      </c>
      <c r="G55" s="59">
        <v>3000</v>
      </c>
    </row>
    <row r="56" spans="1:7" x14ac:dyDescent="0.3">
      <c r="A56" s="12">
        <v>3227</v>
      </c>
      <c r="B56" s="12" t="s">
        <v>82</v>
      </c>
      <c r="C56" s="58">
        <v>10305</v>
      </c>
      <c r="D56" s="59">
        <v>21377</v>
      </c>
      <c r="E56" s="59">
        <v>34754</v>
      </c>
      <c r="F56" s="59">
        <v>20004</v>
      </c>
      <c r="G56" s="59">
        <v>20305</v>
      </c>
    </row>
    <row r="57" spans="1:7" x14ac:dyDescent="0.3">
      <c r="A57" s="12">
        <v>323</v>
      </c>
      <c r="B57" s="12" t="s">
        <v>48</v>
      </c>
      <c r="C57" s="58">
        <f>C58+C59+C60+C61+C62+C63+C64+C65+C66</f>
        <v>58602</v>
      </c>
      <c r="D57" s="59">
        <f>D58+D59+D60+D61+D62+D63+D64+D65+D66</f>
        <v>111111</v>
      </c>
      <c r="E57" s="59">
        <f>E58+E59+E60+E61+E62+E63+E64+E65+E66</f>
        <v>150339</v>
      </c>
      <c r="F57" s="59">
        <f>F58+F59+F60+F61+F62+F63+F64+F65+F66</f>
        <v>67847</v>
      </c>
      <c r="G57" s="59">
        <f>G58+G59+G60+G61+G62+G63+G64+G65+G66</f>
        <v>66847</v>
      </c>
    </row>
    <row r="58" spans="1:7" x14ac:dyDescent="0.3">
      <c r="A58" s="12">
        <v>3231</v>
      </c>
      <c r="B58" s="12" t="s">
        <v>83</v>
      </c>
      <c r="C58" s="82">
        <v>1431</v>
      </c>
      <c r="D58" s="63">
        <v>1191</v>
      </c>
      <c r="E58" s="63">
        <v>1691</v>
      </c>
      <c r="F58" s="63">
        <v>1736</v>
      </c>
      <c r="G58" s="63">
        <v>1736</v>
      </c>
    </row>
    <row r="59" spans="1:7" x14ac:dyDescent="0.3">
      <c r="A59" s="12">
        <v>3232</v>
      </c>
      <c r="B59" s="12" t="s">
        <v>84</v>
      </c>
      <c r="C59" s="82">
        <v>13655</v>
      </c>
      <c r="D59" s="63">
        <v>42983</v>
      </c>
      <c r="E59" s="63">
        <v>62784</v>
      </c>
      <c r="F59" s="63">
        <v>27760</v>
      </c>
      <c r="G59" s="63">
        <v>27760</v>
      </c>
    </row>
    <row r="60" spans="1:7" x14ac:dyDescent="0.3">
      <c r="A60" s="12">
        <v>3233</v>
      </c>
      <c r="B60" s="12" t="s">
        <v>85</v>
      </c>
      <c r="C60" s="82">
        <v>537</v>
      </c>
      <c r="D60" s="63">
        <v>486</v>
      </c>
      <c r="E60" s="63">
        <v>486</v>
      </c>
      <c r="F60" s="63">
        <v>1216</v>
      </c>
      <c r="G60" s="63">
        <v>1216</v>
      </c>
    </row>
    <row r="61" spans="1:7" x14ac:dyDescent="0.3">
      <c r="A61" s="12">
        <v>3234</v>
      </c>
      <c r="B61" s="12" t="s">
        <v>86</v>
      </c>
      <c r="C61" s="82">
        <v>445</v>
      </c>
      <c r="D61" s="63">
        <v>445</v>
      </c>
      <c r="E61" s="63">
        <v>445</v>
      </c>
      <c r="F61" s="63">
        <v>445</v>
      </c>
      <c r="G61" s="63">
        <v>445</v>
      </c>
    </row>
    <row r="62" spans="1:7" x14ac:dyDescent="0.3">
      <c r="A62" s="12">
        <v>3235</v>
      </c>
      <c r="B62" s="12" t="s">
        <v>87</v>
      </c>
      <c r="C62" s="82">
        <v>398</v>
      </c>
      <c r="D62" s="63">
        <v>398</v>
      </c>
      <c r="E62" s="63">
        <v>12398</v>
      </c>
      <c r="F62" s="63">
        <v>3398</v>
      </c>
      <c r="G62" s="63">
        <v>2398</v>
      </c>
    </row>
    <row r="63" spans="1:7" x14ac:dyDescent="0.3">
      <c r="A63" s="12">
        <v>3236</v>
      </c>
      <c r="B63" s="12" t="s">
        <v>88</v>
      </c>
      <c r="C63" s="82">
        <v>273</v>
      </c>
      <c r="D63" s="63">
        <v>704</v>
      </c>
      <c r="E63" s="63">
        <v>732</v>
      </c>
      <c r="F63" s="63">
        <v>60</v>
      </c>
      <c r="G63" s="63">
        <v>60</v>
      </c>
    </row>
    <row r="64" spans="1:7" x14ac:dyDescent="0.3">
      <c r="A64" s="12">
        <v>3237</v>
      </c>
      <c r="B64" s="12" t="s">
        <v>89</v>
      </c>
      <c r="C64" s="82">
        <v>38559</v>
      </c>
      <c r="D64" s="63">
        <v>59650</v>
      </c>
      <c r="E64" s="63">
        <v>65000</v>
      </c>
      <c r="F64" s="63">
        <v>30000</v>
      </c>
      <c r="G64" s="63">
        <v>30000</v>
      </c>
    </row>
    <row r="65" spans="1:7" x14ac:dyDescent="0.3">
      <c r="A65" s="12">
        <v>3238</v>
      </c>
      <c r="B65" s="12" t="s">
        <v>90</v>
      </c>
      <c r="C65" s="82">
        <v>2080</v>
      </c>
      <c r="D65" s="63">
        <v>3999</v>
      </c>
      <c r="E65" s="63">
        <v>4645</v>
      </c>
      <c r="F65" s="63">
        <v>2166</v>
      </c>
      <c r="G65" s="63">
        <v>2166</v>
      </c>
    </row>
    <row r="66" spans="1:7" x14ac:dyDescent="0.3">
      <c r="A66" s="12">
        <v>3239</v>
      </c>
      <c r="B66" s="12" t="s">
        <v>91</v>
      </c>
      <c r="C66" s="82">
        <v>1224</v>
      </c>
      <c r="D66" s="63">
        <v>1255</v>
      </c>
      <c r="E66" s="63">
        <v>2158</v>
      </c>
      <c r="F66" s="63">
        <v>1066</v>
      </c>
      <c r="G66" s="63">
        <v>1066</v>
      </c>
    </row>
    <row r="67" spans="1:7" x14ac:dyDescent="0.3">
      <c r="A67" s="12">
        <v>329</v>
      </c>
      <c r="B67" s="12" t="s">
        <v>62</v>
      </c>
      <c r="C67" s="58">
        <f>C68+C69+C70+C71</f>
        <v>4985</v>
      </c>
      <c r="D67" s="59">
        <f>D68+D69+D70+D71</f>
        <v>4959</v>
      </c>
      <c r="E67" s="59">
        <f>E68+E69+E70+E71</f>
        <v>6316</v>
      </c>
      <c r="F67" s="59">
        <f>F68+F69+F70+F71</f>
        <v>5646</v>
      </c>
      <c r="G67" s="59">
        <f>G68+G69+G70+G71</f>
        <v>5646</v>
      </c>
    </row>
    <row r="68" spans="1:7" x14ac:dyDescent="0.3">
      <c r="A68" s="12">
        <v>3292</v>
      </c>
      <c r="B68" s="12" t="s">
        <v>92</v>
      </c>
      <c r="C68" s="58">
        <v>4516</v>
      </c>
      <c r="D68" s="59">
        <v>4516</v>
      </c>
      <c r="E68" s="59">
        <v>5516</v>
      </c>
      <c r="F68" s="59">
        <v>5516</v>
      </c>
      <c r="G68" s="59">
        <v>5516</v>
      </c>
    </row>
    <row r="69" spans="1:7" x14ac:dyDescent="0.3">
      <c r="A69" s="12">
        <v>3293</v>
      </c>
      <c r="B69" s="12" t="s">
        <v>93</v>
      </c>
      <c r="C69" s="58">
        <v>300</v>
      </c>
      <c r="D69" s="59">
        <v>300</v>
      </c>
      <c r="E69" s="59">
        <v>800</v>
      </c>
      <c r="F69" s="59">
        <v>130</v>
      </c>
      <c r="G69" s="59">
        <v>130</v>
      </c>
    </row>
    <row r="70" spans="1:7" x14ac:dyDescent="0.3">
      <c r="A70" s="12">
        <v>3295</v>
      </c>
      <c r="B70" s="12" t="s">
        <v>94</v>
      </c>
      <c r="C70" s="58">
        <v>154</v>
      </c>
      <c r="D70" s="59">
        <v>141</v>
      </c>
      <c r="E70" s="59">
        <v>0</v>
      </c>
      <c r="F70" s="59">
        <v>0</v>
      </c>
      <c r="G70" s="59">
        <v>0</v>
      </c>
    </row>
    <row r="71" spans="1:7" x14ac:dyDescent="0.3">
      <c r="A71" s="12">
        <v>3299</v>
      </c>
      <c r="B71" s="12" t="s">
        <v>62</v>
      </c>
      <c r="C71" s="58">
        <v>15</v>
      </c>
      <c r="D71" s="59">
        <v>2</v>
      </c>
      <c r="E71" s="59">
        <v>0</v>
      </c>
      <c r="F71" s="59">
        <v>0</v>
      </c>
      <c r="G71" s="59">
        <v>0</v>
      </c>
    </row>
    <row r="72" spans="1:7" x14ac:dyDescent="0.3">
      <c r="A72" s="78">
        <v>34</v>
      </c>
      <c r="B72" s="78" t="s">
        <v>41</v>
      </c>
      <c r="C72" s="61">
        <f t="shared" ref="C72:G73" si="2">C73</f>
        <v>863</v>
      </c>
      <c r="D72" s="62">
        <f t="shared" si="2"/>
        <v>465</v>
      </c>
      <c r="E72" s="62">
        <f t="shared" si="2"/>
        <v>1081</v>
      </c>
      <c r="F72" s="62">
        <f t="shared" si="2"/>
        <v>1081</v>
      </c>
      <c r="G72" s="62">
        <f t="shared" si="2"/>
        <v>1081</v>
      </c>
    </row>
    <row r="73" spans="1:7" x14ac:dyDescent="0.3">
      <c r="A73" s="12">
        <v>343</v>
      </c>
      <c r="B73" s="12" t="s">
        <v>50</v>
      </c>
      <c r="C73" s="58">
        <f t="shared" si="2"/>
        <v>863</v>
      </c>
      <c r="D73" s="59">
        <f t="shared" si="2"/>
        <v>465</v>
      </c>
      <c r="E73" s="59">
        <f>E74</f>
        <v>1081</v>
      </c>
      <c r="F73" s="59">
        <f>F74</f>
        <v>1081</v>
      </c>
      <c r="G73" s="59">
        <f>G74</f>
        <v>1081</v>
      </c>
    </row>
    <row r="74" spans="1:7" x14ac:dyDescent="0.3">
      <c r="A74" s="12">
        <v>3431</v>
      </c>
      <c r="B74" s="12" t="s">
        <v>95</v>
      </c>
      <c r="C74" s="58">
        <v>863</v>
      </c>
      <c r="D74" s="59">
        <v>465</v>
      </c>
      <c r="E74" s="59">
        <v>1081</v>
      </c>
      <c r="F74" s="59">
        <v>1081</v>
      </c>
      <c r="G74" s="59">
        <v>1081</v>
      </c>
    </row>
    <row r="75" spans="1:7" ht="26.4" x14ac:dyDescent="0.3">
      <c r="A75" s="14">
        <v>4</v>
      </c>
      <c r="B75" s="21" t="s">
        <v>8</v>
      </c>
      <c r="C75" s="61">
        <f>C76</f>
        <v>19317</v>
      </c>
      <c r="D75" s="62">
        <f>D76</f>
        <v>6551</v>
      </c>
      <c r="E75" s="62">
        <f>E76</f>
        <v>213990</v>
      </c>
      <c r="F75" s="62">
        <f>F76</f>
        <v>89940</v>
      </c>
      <c r="G75" s="62">
        <f>G76</f>
        <v>89940</v>
      </c>
    </row>
    <row r="76" spans="1:7" ht="39.6" x14ac:dyDescent="0.3">
      <c r="A76" s="11">
        <v>42</v>
      </c>
      <c r="B76" s="21" t="s">
        <v>22</v>
      </c>
      <c r="C76" s="61">
        <f>C77+C80</f>
        <v>19317</v>
      </c>
      <c r="D76" s="62">
        <f>D77+D80</f>
        <v>6551</v>
      </c>
      <c r="E76" s="62">
        <f>E77+E80</f>
        <v>213990</v>
      </c>
      <c r="F76" s="62">
        <f>F77+F80</f>
        <v>89940</v>
      </c>
      <c r="G76" s="76">
        <f>G77+G80</f>
        <v>89940</v>
      </c>
    </row>
    <row r="77" spans="1:7" x14ac:dyDescent="0.3">
      <c r="A77" s="12">
        <v>422</v>
      </c>
      <c r="B77" s="80" t="s">
        <v>55</v>
      </c>
      <c r="C77" s="81">
        <f>C78+C79</f>
        <v>8067</v>
      </c>
      <c r="D77" s="59">
        <f>D78+D79</f>
        <v>6551</v>
      </c>
      <c r="E77" s="81">
        <f>E78+E79</f>
        <v>26550</v>
      </c>
      <c r="F77" s="59">
        <f>F78+F79</f>
        <v>0</v>
      </c>
      <c r="G77" s="59">
        <f>G78+G79</f>
        <v>0</v>
      </c>
    </row>
    <row r="78" spans="1:7" x14ac:dyDescent="0.3">
      <c r="A78" s="12">
        <v>4221</v>
      </c>
      <c r="B78" s="80" t="s">
        <v>96</v>
      </c>
      <c r="C78" s="81">
        <v>2015</v>
      </c>
      <c r="D78" s="59">
        <v>3000</v>
      </c>
      <c r="E78" s="81">
        <v>3000</v>
      </c>
      <c r="F78" s="59">
        <v>0</v>
      </c>
      <c r="G78" s="59">
        <v>0</v>
      </c>
    </row>
    <row r="79" spans="1:7" x14ac:dyDescent="0.3">
      <c r="A79" s="12">
        <v>4223</v>
      </c>
      <c r="B79" s="79" t="s">
        <v>97</v>
      </c>
      <c r="C79" s="81">
        <v>6052</v>
      </c>
      <c r="D79" s="59">
        <v>3551</v>
      </c>
      <c r="E79" s="81">
        <v>23550</v>
      </c>
      <c r="F79" s="59">
        <v>0</v>
      </c>
      <c r="G79" s="59">
        <v>0</v>
      </c>
    </row>
    <row r="80" spans="1:7" x14ac:dyDescent="0.3">
      <c r="A80" s="12">
        <v>423</v>
      </c>
      <c r="B80" s="79" t="s">
        <v>56</v>
      </c>
      <c r="C80" s="81">
        <f>C81</f>
        <v>11250</v>
      </c>
      <c r="D80" s="59">
        <f>D81</f>
        <v>0</v>
      </c>
      <c r="E80" s="81">
        <f>E81</f>
        <v>187440</v>
      </c>
      <c r="F80" s="59">
        <f>F81</f>
        <v>89940</v>
      </c>
      <c r="G80" s="59">
        <f>G81</f>
        <v>89940</v>
      </c>
    </row>
    <row r="81" spans="1:7" x14ac:dyDescent="0.3">
      <c r="A81" s="12">
        <v>4231</v>
      </c>
      <c r="B81" s="79" t="s">
        <v>98</v>
      </c>
      <c r="C81" s="81">
        <v>11250</v>
      </c>
      <c r="D81" s="59">
        <v>0</v>
      </c>
      <c r="E81" s="81">
        <v>187440</v>
      </c>
      <c r="F81" s="59">
        <v>89940</v>
      </c>
      <c r="G81" s="59">
        <v>89940</v>
      </c>
    </row>
    <row r="87" spans="1:7" ht="15.6" x14ac:dyDescent="0.3">
      <c r="C87" s="85" t="s">
        <v>121</v>
      </c>
      <c r="D87" s="85"/>
      <c r="E87" s="85"/>
    </row>
    <row r="89" spans="1:7" ht="30.6" customHeight="1" x14ac:dyDescent="0.3">
      <c r="A89" s="34" t="s">
        <v>125</v>
      </c>
      <c r="B89" s="17" t="s">
        <v>23</v>
      </c>
      <c r="C89" s="16" t="s">
        <v>118</v>
      </c>
      <c r="D89" s="17" t="s">
        <v>120</v>
      </c>
      <c r="E89" s="17" t="s">
        <v>136</v>
      </c>
      <c r="F89" s="17" t="s">
        <v>123</v>
      </c>
      <c r="G89" s="17" t="s">
        <v>124</v>
      </c>
    </row>
    <row r="90" spans="1:7" ht="9.6" customHeight="1" x14ac:dyDescent="0.3">
      <c r="A90" s="106">
        <v>1</v>
      </c>
      <c r="B90" s="107">
        <v>2</v>
      </c>
      <c r="C90" s="108">
        <v>3</v>
      </c>
      <c r="D90" s="107">
        <v>4</v>
      </c>
      <c r="E90" s="107">
        <v>5</v>
      </c>
      <c r="F90" s="107">
        <v>6</v>
      </c>
      <c r="G90" s="107">
        <v>7</v>
      </c>
    </row>
    <row r="91" spans="1:7" x14ac:dyDescent="0.3">
      <c r="A91" s="86"/>
      <c r="B91" s="36" t="s">
        <v>122</v>
      </c>
      <c r="C91" s="56">
        <f>C92+C94+C98</f>
        <v>731190</v>
      </c>
      <c r="D91" s="57">
        <f>D92+D94+D98</f>
        <v>1099853</v>
      </c>
      <c r="E91" s="57">
        <f>E92+E94+E98</f>
        <v>1509299</v>
      </c>
      <c r="F91" s="57">
        <f>F92+F94+F98</f>
        <v>1119373</v>
      </c>
      <c r="G91" s="57">
        <f>G92+G94+G98</f>
        <v>1129574</v>
      </c>
    </row>
    <row r="92" spans="1:7" x14ac:dyDescent="0.3">
      <c r="A92" s="14">
        <v>1</v>
      </c>
      <c r="B92" s="21" t="s">
        <v>126</v>
      </c>
      <c r="C92" s="64">
        <f>C93</f>
        <v>337114</v>
      </c>
      <c r="D92" s="64">
        <f>D93</f>
        <v>380523</v>
      </c>
      <c r="E92" s="64">
        <f>E93</f>
        <v>390139</v>
      </c>
      <c r="F92" s="64">
        <f>F93</f>
        <v>400043</v>
      </c>
      <c r="G92" s="64">
        <f>G93</f>
        <v>410244</v>
      </c>
    </row>
    <row r="93" spans="1:7" x14ac:dyDescent="0.3">
      <c r="A93" s="80">
        <v>12</v>
      </c>
      <c r="B93" s="12" t="s">
        <v>42</v>
      </c>
      <c r="C93" s="63">
        <v>337114</v>
      </c>
      <c r="D93" s="63">
        <v>380523</v>
      </c>
      <c r="E93" s="63">
        <v>390139</v>
      </c>
      <c r="F93" s="63">
        <v>400043</v>
      </c>
      <c r="G93" s="63">
        <v>410244</v>
      </c>
    </row>
    <row r="94" spans="1:7" x14ac:dyDescent="0.3">
      <c r="A94" s="14">
        <v>3</v>
      </c>
      <c r="B94" s="21" t="s">
        <v>52</v>
      </c>
      <c r="C94" s="64">
        <f>C95</f>
        <v>316017</v>
      </c>
      <c r="D94" s="64">
        <f>D95</f>
        <v>679330</v>
      </c>
      <c r="E94" s="64">
        <f>E95</f>
        <v>1079160</v>
      </c>
      <c r="F94" s="64">
        <f>F95</f>
        <v>679330</v>
      </c>
      <c r="G94" s="64">
        <f>G95</f>
        <v>679330</v>
      </c>
    </row>
    <row r="95" spans="1:7" x14ac:dyDescent="0.3">
      <c r="A95" s="80">
        <v>32</v>
      </c>
      <c r="B95" s="12" t="s">
        <v>52</v>
      </c>
      <c r="C95" s="63">
        <v>316017</v>
      </c>
      <c r="D95" s="63">
        <v>679330</v>
      </c>
      <c r="E95" s="63">
        <v>1079160</v>
      </c>
      <c r="F95" s="63">
        <v>679330</v>
      </c>
      <c r="G95" s="63">
        <v>679330</v>
      </c>
    </row>
    <row r="96" spans="1:7" x14ac:dyDescent="0.3">
      <c r="A96" s="14">
        <v>4</v>
      </c>
      <c r="B96" s="21" t="s">
        <v>127</v>
      </c>
      <c r="C96" s="50"/>
      <c r="D96" s="50"/>
      <c r="E96" s="50"/>
      <c r="F96" s="50"/>
      <c r="G96" s="50"/>
    </row>
    <row r="97" spans="1:7" ht="26.4" x14ac:dyDescent="0.3">
      <c r="A97" s="80">
        <v>47</v>
      </c>
      <c r="B97" s="88" t="s">
        <v>128</v>
      </c>
      <c r="C97" s="51"/>
      <c r="D97" s="51"/>
      <c r="E97" s="51"/>
      <c r="F97" s="51"/>
      <c r="G97" s="51"/>
    </row>
    <row r="98" spans="1:7" x14ac:dyDescent="0.3">
      <c r="A98" s="14">
        <v>5</v>
      </c>
      <c r="B98" s="21" t="s">
        <v>57</v>
      </c>
      <c r="C98" s="64">
        <f>C99+C100</f>
        <v>78059</v>
      </c>
      <c r="D98" s="64">
        <f>D99</f>
        <v>40000</v>
      </c>
      <c r="E98" s="64">
        <f>E99</f>
        <v>40000</v>
      </c>
      <c r="F98" s="64">
        <f>F99</f>
        <v>40000</v>
      </c>
      <c r="G98" s="64">
        <f>G99</f>
        <v>40000</v>
      </c>
    </row>
    <row r="99" spans="1:7" x14ac:dyDescent="0.3">
      <c r="A99" s="80">
        <v>53</v>
      </c>
      <c r="B99" s="12" t="s">
        <v>129</v>
      </c>
      <c r="C99" s="63">
        <v>74936</v>
      </c>
      <c r="D99" s="63">
        <v>40000</v>
      </c>
      <c r="E99" s="63">
        <v>40000</v>
      </c>
      <c r="F99" s="63">
        <v>40000</v>
      </c>
      <c r="G99" s="63">
        <v>40000</v>
      </c>
    </row>
    <row r="100" spans="1:7" x14ac:dyDescent="0.3">
      <c r="A100" s="80">
        <v>55</v>
      </c>
      <c r="B100" s="12" t="s">
        <v>130</v>
      </c>
      <c r="C100" s="63">
        <v>3123</v>
      </c>
      <c r="D100" s="63">
        <v>0</v>
      </c>
      <c r="E100" s="63">
        <v>0</v>
      </c>
      <c r="F100" s="63">
        <v>0</v>
      </c>
      <c r="G100" s="63">
        <v>0</v>
      </c>
    </row>
    <row r="101" spans="1:7" x14ac:dyDescent="0.3">
      <c r="A101" s="14">
        <v>6</v>
      </c>
      <c r="B101" s="21" t="s">
        <v>131</v>
      </c>
      <c r="C101" s="50"/>
      <c r="D101" s="50"/>
      <c r="E101" s="50"/>
      <c r="F101" s="50"/>
      <c r="G101" s="50"/>
    </row>
    <row r="102" spans="1:7" ht="15.6" customHeight="1" x14ac:dyDescent="0.3">
      <c r="A102" s="80">
        <v>62</v>
      </c>
      <c r="B102" s="12" t="s">
        <v>132</v>
      </c>
      <c r="C102" s="51"/>
      <c r="D102" s="51"/>
      <c r="E102" s="51"/>
      <c r="F102" s="51"/>
      <c r="G102" s="51"/>
    </row>
    <row r="103" spans="1:7" ht="25.2" customHeight="1" x14ac:dyDescent="0.3">
      <c r="A103" s="14">
        <v>7</v>
      </c>
      <c r="B103" s="21" t="s">
        <v>133</v>
      </c>
      <c r="C103" s="50"/>
      <c r="D103" s="50"/>
      <c r="E103" s="50"/>
      <c r="F103" s="50"/>
      <c r="G103" s="50"/>
    </row>
    <row r="104" spans="1:7" ht="26.4" x14ac:dyDescent="0.3">
      <c r="A104" s="80">
        <v>72</v>
      </c>
      <c r="B104" s="88" t="s">
        <v>134</v>
      </c>
      <c r="C104" s="51"/>
      <c r="D104" s="51"/>
      <c r="E104" s="51"/>
      <c r="F104" s="51"/>
      <c r="G104" s="51"/>
    </row>
    <row r="106" spans="1:7" ht="15.6" customHeight="1" x14ac:dyDescent="0.3">
      <c r="B106" s="116"/>
      <c r="C106" s="116"/>
      <c r="D106" s="116"/>
      <c r="E106" s="116"/>
      <c r="F106" s="116"/>
      <c r="G106" s="116"/>
    </row>
    <row r="107" spans="1:7" ht="17.399999999999999" x14ac:dyDescent="0.3">
      <c r="B107" s="4"/>
      <c r="C107" s="4"/>
      <c r="D107" s="4"/>
      <c r="E107" s="4"/>
      <c r="F107" s="5"/>
      <c r="G107" s="5"/>
    </row>
    <row r="108" spans="1:7" ht="26.4" x14ac:dyDescent="0.3">
      <c r="A108" s="34" t="s">
        <v>125</v>
      </c>
      <c r="B108" s="17" t="s">
        <v>30</v>
      </c>
      <c r="C108" s="16" t="s">
        <v>118</v>
      </c>
      <c r="D108" s="17" t="s">
        <v>120</v>
      </c>
      <c r="E108" s="17" t="s">
        <v>136</v>
      </c>
      <c r="F108" s="17" t="s">
        <v>123</v>
      </c>
      <c r="G108" s="17" t="s">
        <v>124</v>
      </c>
    </row>
    <row r="109" spans="1:7" ht="10.8" customHeight="1" x14ac:dyDescent="0.3">
      <c r="A109" s="104">
        <v>1</v>
      </c>
      <c r="B109" s="104">
        <v>2</v>
      </c>
      <c r="C109" s="105">
        <v>3</v>
      </c>
      <c r="D109" s="104">
        <v>4</v>
      </c>
      <c r="E109" s="104">
        <v>5</v>
      </c>
      <c r="F109" s="104">
        <v>6</v>
      </c>
      <c r="G109" s="104">
        <v>7</v>
      </c>
    </row>
    <row r="110" spans="1:7" x14ac:dyDescent="0.3">
      <c r="A110" s="87"/>
      <c r="B110" s="36" t="s">
        <v>135</v>
      </c>
      <c r="C110" s="56">
        <f>SUM(C111+C113+C117+C120+C124)</f>
        <v>711417</v>
      </c>
      <c r="D110" s="57">
        <f>SUM(D111+D113+D117+D120+D124)</f>
        <v>1205560</v>
      </c>
      <c r="E110" s="57">
        <f>SUM(E111+E113+E117+E120+E124)</f>
        <v>1577932</v>
      </c>
      <c r="F110" s="57">
        <f>SUM(F111+F113+F117+F120+F124)</f>
        <v>1119373</v>
      </c>
      <c r="G110" s="57">
        <f>SUM(G111+G113+G117+G120+G124)</f>
        <v>1129574</v>
      </c>
    </row>
    <row r="111" spans="1:7" x14ac:dyDescent="0.3">
      <c r="A111" s="14">
        <v>1</v>
      </c>
      <c r="B111" s="21" t="s">
        <v>42</v>
      </c>
      <c r="C111" s="64">
        <f>C112</f>
        <v>337141</v>
      </c>
      <c r="D111" s="64">
        <f>D112</f>
        <v>380523</v>
      </c>
      <c r="E111" s="64">
        <f>E112</f>
        <v>390139</v>
      </c>
      <c r="F111" s="64">
        <f>F112</f>
        <v>400043</v>
      </c>
      <c r="G111" s="64">
        <f>G112</f>
        <v>410244</v>
      </c>
    </row>
    <row r="112" spans="1:7" x14ac:dyDescent="0.3">
      <c r="A112" s="80">
        <v>12</v>
      </c>
      <c r="B112" s="12" t="s">
        <v>138</v>
      </c>
      <c r="C112" s="63">
        <v>337141</v>
      </c>
      <c r="D112" s="63">
        <v>380523</v>
      </c>
      <c r="E112" s="63">
        <v>390139</v>
      </c>
      <c r="F112" s="63">
        <v>400043</v>
      </c>
      <c r="G112" s="63">
        <v>410244</v>
      </c>
    </row>
    <row r="113" spans="1:7" x14ac:dyDescent="0.3">
      <c r="A113" s="14">
        <v>3</v>
      </c>
      <c r="B113" s="21" t="s">
        <v>52</v>
      </c>
      <c r="C113" s="64">
        <f>C114</f>
        <v>311070</v>
      </c>
      <c r="D113" s="64">
        <f>D114</f>
        <v>679330</v>
      </c>
      <c r="E113" s="64">
        <f>E114</f>
        <v>1079160</v>
      </c>
      <c r="F113" s="64">
        <f>F114</f>
        <v>679330</v>
      </c>
      <c r="G113" s="64">
        <f>G114</f>
        <v>679330</v>
      </c>
    </row>
    <row r="114" spans="1:7" x14ac:dyDescent="0.3">
      <c r="A114" s="80">
        <v>32</v>
      </c>
      <c r="B114" s="12" t="s">
        <v>137</v>
      </c>
      <c r="C114" s="63">
        <v>311070</v>
      </c>
      <c r="D114" s="63">
        <v>679330</v>
      </c>
      <c r="E114" s="63">
        <v>1079160</v>
      </c>
      <c r="F114" s="63">
        <v>679330</v>
      </c>
      <c r="G114" s="63">
        <v>679330</v>
      </c>
    </row>
    <row r="115" spans="1:7" x14ac:dyDescent="0.3">
      <c r="A115" s="14">
        <v>4</v>
      </c>
      <c r="B115" s="78" t="s">
        <v>127</v>
      </c>
      <c r="C115" s="63"/>
      <c r="D115" s="63"/>
      <c r="E115" s="63"/>
      <c r="F115" s="63"/>
      <c r="G115" s="63"/>
    </row>
    <row r="116" spans="1:7" x14ac:dyDescent="0.3">
      <c r="A116" s="80">
        <v>47</v>
      </c>
      <c r="B116" s="12" t="s">
        <v>128</v>
      </c>
      <c r="C116" s="63"/>
      <c r="D116" s="63"/>
      <c r="E116" s="63"/>
      <c r="F116" s="63"/>
      <c r="G116" s="63"/>
    </row>
    <row r="117" spans="1:7" x14ac:dyDescent="0.3">
      <c r="A117" s="14">
        <v>5</v>
      </c>
      <c r="B117" s="21" t="s">
        <v>57</v>
      </c>
      <c r="C117" s="64">
        <f>C118+C119</f>
        <v>33836</v>
      </c>
      <c r="D117" s="64">
        <f>D118+D119</f>
        <v>40000</v>
      </c>
      <c r="E117" s="64">
        <f>E118+E18</f>
        <v>40000</v>
      </c>
      <c r="F117" s="64">
        <f>F118+F119</f>
        <v>40000</v>
      </c>
      <c r="G117" s="64">
        <f>G118+G119</f>
        <v>40000</v>
      </c>
    </row>
    <row r="118" spans="1:7" x14ac:dyDescent="0.3">
      <c r="A118" s="80">
        <v>53</v>
      </c>
      <c r="B118" s="12" t="s">
        <v>129</v>
      </c>
      <c r="C118" s="63">
        <v>31497</v>
      </c>
      <c r="D118" s="63">
        <v>40000</v>
      </c>
      <c r="E118" s="63">
        <v>40000</v>
      </c>
      <c r="F118" s="63">
        <v>40000</v>
      </c>
      <c r="G118" s="63">
        <v>40000</v>
      </c>
    </row>
    <row r="119" spans="1:7" x14ac:dyDescent="0.3">
      <c r="A119" s="80">
        <v>55</v>
      </c>
      <c r="B119" s="12" t="s">
        <v>130</v>
      </c>
      <c r="C119" s="63">
        <v>2339</v>
      </c>
      <c r="D119" s="63">
        <v>0</v>
      </c>
      <c r="E119" s="63">
        <v>0</v>
      </c>
      <c r="F119" s="63">
        <v>0</v>
      </c>
      <c r="G119" s="63">
        <v>0</v>
      </c>
    </row>
    <row r="120" spans="1:7" x14ac:dyDescent="0.3">
      <c r="A120" s="14">
        <v>6</v>
      </c>
      <c r="B120" s="21" t="s">
        <v>131</v>
      </c>
      <c r="C120" s="64"/>
      <c r="D120" s="64"/>
      <c r="E120" s="64"/>
      <c r="F120" s="64"/>
      <c r="G120" s="64"/>
    </row>
    <row r="121" spans="1:7" x14ac:dyDescent="0.3">
      <c r="A121" s="80">
        <v>62</v>
      </c>
      <c r="B121" s="13" t="s">
        <v>139</v>
      </c>
      <c r="C121" s="63"/>
      <c r="D121" s="63"/>
      <c r="E121" s="63"/>
      <c r="F121" s="63"/>
      <c r="G121" s="63"/>
    </row>
    <row r="122" spans="1:7" ht="26.4" x14ac:dyDescent="0.3">
      <c r="A122" s="14">
        <v>7</v>
      </c>
      <c r="B122" s="21" t="s">
        <v>133</v>
      </c>
      <c r="C122" s="50"/>
      <c r="D122" s="50"/>
      <c r="E122" s="50"/>
      <c r="F122" s="50"/>
      <c r="G122" s="50"/>
    </row>
    <row r="123" spans="1:7" ht="26.4" x14ac:dyDescent="0.3">
      <c r="A123" s="80">
        <v>72</v>
      </c>
      <c r="B123" s="88" t="s">
        <v>134</v>
      </c>
      <c r="C123" s="50"/>
      <c r="D123" s="50"/>
      <c r="E123" s="50"/>
      <c r="F123" s="50"/>
      <c r="G123" s="50"/>
    </row>
    <row r="124" spans="1:7" x14ac:dyDescent="0.3">
      <c r="A124" s="80">
        <v>91</v>
      </c>
      <c r="B124" s="52" t="s">
        <v>58</v>
      </c>
      <c r="C124" s="63">
        <v>29370</v>
      </c>
      <c r="D124" s="63">
        <v>105707</v>
      </c>
      <c r="E124" s="63">
        <v>68633</v>
      </c>
      <c r="F124" s="63">
        <v>0</v>
      </c>
      <c r="G124" s="63">
        <v>0</v>
      </c>
    </row>
    <row r="128" spans="1:7" ht="15.6" x14ac:dyDescent="0.3">
      <c r="C128" s="85" t="s">
        <v>140</v>
      </c>
      <c r="D128" s="85"/>
      <c r="E128" s="85"/>
    </row>
    <row r="131" spans="1:7" ht="26.4" x14ac:dyDescent="0.3">
      <c r="A131" s="34" t="s">
        <v>125</v>
      </c>
      <c r="B131" s="17" t="s">
        <v>30</v>
      </c>
      <c r="C131" s="16" t="s">
        <v>118</v>
      </c>
      <c r="D131" s="17" t="s">
        <v>120</v>
      </c>
      <c r="E131" s="17" t="s">
        <v>136</v>
      </c>
      <c r="F131" s="17" t="s">
        <v>123</v>
      </c>
      <c r="G131" s="17" t="s">
        <v>124</v>
      </c>
    </row>
    <row r="132" spans="1:7" ht="9.6" customHeight="1" x14ac:dyDescent="0.3">
      <c r="A132" s="104">
        <v>1</v>
      </c>
      <c r="B132" s="104">
        <v>2</v>
      </c>
      <c r="C132" s="105">
        <v>3</v>
      </c>
      <c r="D132" s="104">
        <v>4</v>
      </c>
      <c r="E132" s="104">
        <v>5</v>
      </c>
      <c r="F132" s="104">
        <v>6</v>
      </c>
      <c r="G132" s="104">
        <v>7</v>
      </c>
    </row>
    <row r="133" spans="1:7" x14ac:dyDescent="0.3">
      <c r="A133" s="87"/>
      <c r="B133" s="36" t="s">
        <v>135</v>
      </c>
      <c r="C133" s="56">
        <f t="shared" ref="C133:G134" si="3">C134</f>
        <v>711417</v>
      </c>
      <c r="D133" s="57">
        <f t="shared" si="3"/>
        <v>1205560</v>
      </c>
      <c r="E133" s="57">
        <f t="shared" si="3"/>
        <v>1577932</v>
      </c>
      <c r="F133" s="57">
        <f t="shared" si="3"/>
        <v>1119373</v>
      </c>
      <c r="G133" s="57">
        <f t="shared" si="3"/>
        <v>1129574</v>
      </c>
    </row>
    <row r="134" spans="1:7" x14ac:dyDescent="0.3">
      <c r="A134" s="14">
        <v>3</v>
      </c>
      <c r="B134" s="21" t="s">
        <v>141</v>
      </c>
      <c r="C134" s="64">
        <f t="shared" si="3"/>
        <v>711417</v>
      </c>
      <c r="D134" s="64">
        <f t="shared" si="3"/>
        <v>1205560</v>
      </c>
      <c r="E134" s="64">
        <f t="shared" si="3"/>
        <v>1577932</v>
      </c>
      <c r="F134" s="64">
        <f t="shared" si="3"/>
        <v>1119373</v>
      </c>
      <c r="G134" s="64">
        <f t="shared" si="3"/>
        <v>1129574</v>
      </c>
    </row>
    <row r="135" spans="1:7" x14ac:dyDescent="0.3">
      <c r="A135" s="80">
        <v>32</v>
      </c>
      <c r="B135" s="12" t="s">
        <v>142</v>
      </c>
      <c r="C135" s="63">
        <v>711417</v>
      </c>
      <c r="D135" s="63">
        <v>1205560</v>
      </c>
      <c r="E135" s="63">
        <v>1577932</v>
      </c>
      <c r="F135" s="63">
        <v>1119373</v>
      </c>
      <c r="G135" s="63">
        <v>1129574</v>
      </c>
    </row>
  </sheetData>
  <mergeCells count="5">
    <mergeCell ref="B106:G106"/>
    <mergeCell ref="A33:G33"/>
    <mergeCell ref="A1:G1"/>
    <mergeCell ref="A2:G2"/>
    <mergeCell ref="A4:G4"/>
  </mergeCells>
  <pageMargins left="0.98425196850393704" right="0.98425196850393704" top="0.98425196850393704" bottom="0.98425196850393704" header="0.51181102362204722" footer="0.51181102362204722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opLeftCell="A7" workbookViewId="0">
      <selection activeCell="F18" sqref="F18"/>
    </sheetView>
  </sheetViews>
  <sheetFormatPr defaultRowHeight="14.4" x14ac:dyDescent="0.3"/>
  <cols>
    <col min="1" max="1" width="9" customWidth="1"/>
    <col min="2" max="5" width="25.33203125" customWidth="1"/>
    <col min="6" max="6" width="25" customWidth="1"/>
    <col min="7" max="7" width="26.21875" customWidth="1"/>
  </cols>
  <sheetData>
    <row r="1" spans="1:7" ht="42" customHeight="1" x14ac:dyDescent="0.3">
      <c r="A1" s="116"/>
      <c r="B1" s="116"/>
      <c r="C1" s="116"/>
      <c r="D1" s="116"/>
      <c r="E1" s="116"/>
    </row>
    <row r="2" spans="1:7" ht="15.6" x14ac:dyDescent="0.3">
      <c r="A2" s="37"/>
      <c r="B2" s="37"/>
      <c r="C2" s="37"/>
      <c r="D2" s="37"/>
      <c r="E2" s="37"/>
      <c r="F2" s="37"/>
      <c r="G2" s="37"/>
    </row>
    <row r="3" spans="1:7" ht="15.6" customHeight="1" x14ac:dyDescent="0.3">
      <c r="A3" s="116" t="s">
        <v>143</v>
      </c>
      <c r="B3" s="116"/>
      <c r="C3" s="116"/>
      <c r="D3" s="116"/>
      <c r="E3" s="116"/>
      <c r="F3" s="116"/>
      <c r="G3" s="116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15.6" customHeight="1" x14ac:dyDescent="0.3">
      <c r="A5" s="116" t="s">
        <v>144</v>
      </c>
      <c r="B5" s="116"/>
      <c r="C5" s="116"/>
      <c r="D5" s="116"/>
      <c r="E5" s="116"/>
      <c r="F5" s="116"/>
      <c r="G5" s="116"/>
    </row>
    <row r="6" spans="1:7" ht="17.399999999999999" x14ac:dyDescent="0.3">
      <c r="A6" s="4"/>
      <c r="B6" s="4"/>
      <c r="C6" s="4"/>
      <c r="D6" s="4"/>
      <c r="E6" s="4"/>
      <c r="F6" s="5"/>
      <c r="G6" s="5"/>
    </row>
    <row r="7" spans="1:7" ht="26.4" x14ac:dyDescent="0.3">
      <c r="A7" s="17" t="s">
        <v>125</v>
      </c>
      <c r="B7" s="16" t="s">
        <v>23</v>
      </c>
      <c r="C7" s="16" t="s">
        <v>118</v>
      </c>
      <c r="D7" s="17" t="s">
        <v>174</v>
      </c>
      <c r="E7" s="17" t="s">
        <v>136</v>
      </c>
      <c r="F7" s="17" t="s">
        <v>123</v>
      </c>
      <c r="G7" s="17" t="s">
        <v>124</v>
      </c>
    </row>
    <row r="8" spans="1:7" ht="11.4" customHeight="1" x14ac:dyDescent="0.3">
      <c r="A8" s="3">
        <v>1</v>
      </c>
      <c r="B8" s="89">
        <v>2</v>
      </c>
      <c r="C8" s="89">
        <v>3</v>
      </c>
      <c r="D8" s="3">
        <v>4</v>
      </c>
      <c r="E8" s="3">
        <v>5</v>
      </c>
      <c r="F8" s="3">
        <v>6</v>
      </c>
      <c r="G8" s="3">
        <v>7</v>
      </c>
    </row>
    <row r="9" spans="1:7" x14ac:dyDescent="0.3">
      <c r="A9" s="34"/>
      <c r="B9" s="33" t="s">
        <v>31</v>
      </c>
      <c r="C9" s="35"/>
      <c r="D9" s="34"/>
      <c r="E9" s="34"/>
      <c r="F9" s="34"/>
      <c r="G9" s="34"/>
    </row>
    <row r="10" spans="1:7" ht="26.4" x14ac:dyDescent="0.3">
      <c r="A10" s="11">
        <v>8</v>
      </c>
      <c r="B10" s="11" t="s">
        <v>9</v>
      </c>
      <c r="C10" s="8"/>
      <c r="D10" s="9"/>
      <c r="E10" s="9"/>
      <c r="F10" s="9"/>
      <c r="G10" s="9"/>
    </row>
    <row r="11" spans="1:7" x14ac:dyDescent="0.3">
      <c r="A11" s="15">
        <v>84</v>
      </c>
      <c r="B11" s="15" t="s">
        <v>16</v>
      </c>
      <c r="C11" s="8"/>
      <c r="D11" s="9"/>
      <c r="E11" s="9"/>
      <c r="F11" s="9"/>
      <c r="G11" s="9"/>
    </row>
    <row r="12" spans="1:7" x14ac:dyDescent="0.3">
      <c r="A12" s="11"/>
      <c r="B12" s="83" t="s">
        <v>145</v>
      </c>
      <c r="C12" s="8"/>
      <c r="D12" s="9"/>
      <c r="E12" s="9"/>
      <c r="F12" s="9"/>
      <c r="G12" s="9"/>
    </row>
    <row r="13" spans="1:7" ht="26.4" x14ac:dyDescent="0.3">
      <c r="A13" s="14">
        <v>5</v>
      </c>
      <c r="B13" s="21" t="s">
        <v>10</v>
      </c>
      <c r="C13" s="8"/>
      <c r="D13" s="9"/>
      <c r="E13" s="9"/>
      <c r="F13" s="9"/>
      <c r="G13" s="9"/>
    </row>
    <row r="14" spans="1:7" ht="26.4" x14ac:dyDescent="0.3">
      <c r="A14" s="15">
        <v>54</v>
      </c>
      <c r="B14" s="22" t="s">
        <v>17</v>
      </c>
      <c r="C14" s="8"/>
      <c r="D14" s="9"/>
      <c r="E14" s="9"/>
      <c r="F14" s="9"/>
      <c r="G14" s="10"/>
    </row>
    <row r="17" spans="1:7" ht="15.6" x14ac:dyDescent="0.3">
      <c r="C17" s="85" t="s">
        <v>146</v>
      </c>
      <c r="D17" s="85"/>
    </row>
    <row r="18" spans="1:7" ht="26.4" x14ac:dyDescent="0.3">
      <c r="A18" s="17" t="s">
        <v>125</v>
      </c>
      <c r="B18" s="16" t="s">
        <v>23</v>
      </c>
      <c r="C18" s="16" t="s">
        <v>118</v>
      </c>
      <c r="D18" s="17" t="s">
        <v>120</v>
      </c>
      <c r="E18" s="17" t="s">
        <v>147</v>
      </c>
      <c r="F18" s="17" t="s">
        <v>148</v>
      </c>
      <c r="G18" s="17" t="s">
        <v>149</v>
      </c>
    </row>
    <row r="19" spans="1:7" ht="11.4" customHeight="1" x14ac:dyDescent="0.3">
      <c r="A19" s="104">
        <v>1</v>
      </c>
      <c r="B19" s="105">
        <v>2</v>
      </c>
      <c r="C19" s="105">
        <v>3</v>
      </c>
      <c r="D19" s="104">
        <v>4</v>
      </c>
      <c r="E19" s="104">
        <v>5</v>
      </c>
      <c r="F19" s="104">
        <v>6</v>
      </c>
      <c r="G19" s="104">
        <v>7</v>
      </c>
    </row>
    <row r="20" spans="1:7" x14ac:dyDescent="0.3">
      <c r="A20" s="34"/>
      <c r="B20" s="33" t="s">
        <v>150</v>
      </c>
      <c r="C20" s="35"/>
      <c r="D20" s="34"/>
      <c r="E20" s="34"/>
      <c r="F20" s="34"/>
      <c r="G20" s="34"/>
    </row>
    <row r="21" spans="1:7" ht="26.4" x14ac:dyDescent="0.3">
      <c r="A21" s="11">
        <v>8</v>
      </c>
      <c r="B21" s="11" t="s">
        <v>9</v>
      </c>
      <c r="C21" s="8"/>
      <c r="D21" s="9"/>
      <c r="E21" s="9"/>
      <c r="F21" s="9"/>
      <c r="G21" s="9"/>
    </row>
    <row r="22" spans="1:7" ht="26.4" x14ac:dyDescent="0.3">
      <c r="A22" s="11">
        <v>82</v>
      </c>
      <c r="B22" s="15" t="s">
        <v>151</v>
      </c>
      <c r="C22" s="8"/>
      <c r="D22" s="9"/>
      <c r="E22" s="9"/>
      <c r="F22" s="9"/>
      <c r="G22" s="9"/>
    </row>
    <row r="23" spans="1:7" x14ac:dyDescent="0.3">
      <c r="A23" s="11"/>
      <c r="B23" s="33" t="s">
        <v>145</v>
      </c>
      <c r="C23" s="61">
        <f>C24+C26+C28+C32</f>
        <v>711417</v>
      </c>
      <c r="D23" s="62">
        <f>D24+D26+D28+D32</f>
        <v>1205560</v>
      </c>
      <c r="E23" s="62">
        <f>E24+E26+E28+E32</f>
        <v>1577932</v>
      </c>
      <c r="F23" s="62">
        <f>F24+F26+F28+F32</f>
        <v>1119373</v>
      </c>
      <c r="G23" s="62">
        <f>G24+G26+G28+G32</f>
        <v>1129574</v>
      </c>
    </row>
    <row r="24" spans="1:7" x14ac:dyDescent="0.3">
      <c r="A24" s="11">
        <v>1</v>
      </c>
      <c r="B24" s="33" t="s">
        <v>42</v>
      </c>
      <c r="C24" s="61">
        <f>C25</f>
        <v>337141</v>
      </c>
      <c r="D24" s="62">
        <f>D25</f>
        <v>380523</v>
      </c>
      <c r="E24" s="62">
        <f>E25</f>
        <v>390139</v>
      </c>
      <c r="F24" s="62">
        <f>F25</f>
        <v>400043</v>
      </c>
      <c r="G24" s="62">
        <f>G25</f>
        <v>410244</v>
      </c>
    </row>
    <row r="25" spans="1:7" x14ac:dyDescent="0.3">
      <c r="A25" s="15">
        <v>12</v>
      </c>
      <c r="B25" s="109" t="s">
        <v>42</v>
      </c>
      <c r="C25" s="58">
        <v>337141</v>
      </c>
      <c r="D25" s="59">
        <v>380523</v>
      </c>
      <c r="E25" s="59">
        <v>390139</v>
      </c>
      <c r="F25" s="59">
        <v>400043</v>
      </c>
      <c r="G25" s="59">
        <v>410244</v>
      </c>
    </row>
    <row r="26" spans="1:7" x14ac:dyDescent="0.3">
      <c r="A26" s="11">
        <v>3</v>
      </c>
      <c r="B26" s="33" t="s">
        <v>52</v>
      </c>
      <c r="C26" s="61">
        <f>C27</f>
        <v>311070</v>
      </c>
      <c r="D26" s="62">
        <f>D27</f>
        <v>679330</v>
      </c>
      <c r="E26" s="62">
        <f>E27</f>
        <v>1079160</v>
      </c>
      <c r="F26" s="62">
        <f>F27</f>
        <v>679330</v>
      </c>
      <c r="G26" s="62">
        <f>G27</f>
        <v>679330</v>
      </c>
    </row>
    <row r="27" spans="1:7" x14ac:dyDescent="0.3">
      <c r="A27" s="15">
        <v>32</v>
      </c>
      <c r="B27" s="109" t="s">
        <v>137</v>
      </c>
      <c r="C27" s="58">
        <v>311070</v>
      </c>
      <c r="D27" s="59">
        <v>679330</v>
      </c>
      <c r="E27" s="59">
        <v>1079160</v>
      </c>
      <c r="F27" s="59">
        <v>679330</v>
      </c>
      <c r="G27" s="59">
        <v>679330</v>
      </c>
    </row>
    <row r="28" spans="1:7" x14ac:dyDescent="0.3">
      <c r="A28" s="11">
        <v>5</v>
      </c>
      <c r="B28" s="33" t="s">
        <v>57</v>
      </c>
      <c r="C28" s="61">
        <f>C29+C30</f>
        <v>33836</v>
      </c>
      <c r="D28" s="62">
        <f>D29+D30</f>
        <v>40000</v>
      </c>
      <c r="E28" s="62">
        <f>E29+E30</f>
        <v>40000</v>
      </c>
      <c r="F28" s="62">
        <f>F29+F30</f>
        <v>40000</v>
      </c>
      <c r="G28" s="62">
        <f>G29+G30</f>
        <v>40000</v>
      </c>
    </row>
    <row r="29" spans="1:7" x14ac:dyDescent="0.3">
      <c r="A29" s="15">
        <v>53</v>
      </c>
      <c r="B29" s="109" t="s">
        <v>129</v>
      </c>
      <c r="C29" s="58">
        <v>31497</v>
      </c>
      <c r="D29" s="59">
        <v>40000</v>
      </c>
      <c r="E29" s="59">
        <v>40000</v>
      </c>
      <c r="F29" s="59">
        <v>40000</v>
      </c>
      <c r="G29" s="59">
        <v>40000</v>
      </c>
    </row>
    <row r="30" spans="1:7" x14ac:dyDescent="0.3">
      <c r="A30" s="15">
        <v>55</v>
      </c>
      <c r="B30" s="109" t="s">
        <v>130</v>
      </c>
      <c r="C30" s="58">
        <v>2339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3">
      <c r="A31" s="15"/>
      <c r="B31" s="109"/>
      <c r="C31" s="8"/>
      <c r="D31" s="9"/>
      <c r="E31" s="9"/>
      <c r="F31" s="9"/>
      <c r="G31" s="9"/>
    </row>
    <row r="32" spans="1:7" x14ac:dyDescent="0.3">
      <c r="A32" s="15">
        <v>91</v>
      </c>
      <c r="B32" s="109" t="s">
        <v>58</v>
      </c>
      <c r="C32" s="58">
        <v>29370</v>
      </c>
      <c r="D32" s="59">
        <v>105707</v>
      </c>
      <c r="E32" s="59">
        <v>68633</v>
      </c>
      <c r="F32" s="59">
        <v>0</v>
      </c>
      <c r="G32" s="59">
        <v>0</v>
      </c>
    </row>
    <row r="33" spans="1:7" x14ac:dyDescent="0.3">
      <c r="A33" s="15"/>
      <c r="B33" s="109"/>
      <c r="C33" s="8"/>
      <c r="D33" s="9"/>
      <c r="E33" s="9"/>
      <c r="F33" s="9"/>
      <c r="G33" s="9"/>
    </row>
  </sheetData>
  <mergeCells count="3">
    <mergeCell ref="A1:E1"/>
    <mergeCell ref="A3:G3"/>
    <mergeCell ref="A5:G5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3"/>
  <sheetViews>
    <sheetView workbookViewId="0">
      <selection activeCell="G6" sqref="G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9" ht="42" customHeight="1" x14ac:dyDescent="0.3">
      <c r="A1" s="116"/>
      <c r="B1" s="116"/>
      <c r="C1" s="116"/>
      <c r="D1" s="116"/>
      <c r="E1" s="116"/>
      <c r="F1" s="116"/>
      <c r="G1" s="116"/>
      <c r="H1" s="116"/>
      <c r="I1" s="116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116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x14ac:dyDescent="0.3">
      <c r="A5" s="148" t="s">
        <v>13</v>
      </c>
      <c r="B5" s="149"/>
      <c r="C5" s="150"/>
      <c r="D5" s="16" t="s">
        <v>14</v>
      </c>
      <c r="E5" s="16" t="s">
        <v>118</v>
      </c>
      <c r="F5" s="17" t="s">
        <v>120</v>
      </c>
      <c r="G5" s="17" t="s">
        <v>136</v>
      </c>
      <c r="H5" s="17" t="s">
        <v>123</v>
      </c>
      <c r="I5" s="17" t="s">
        <v>124</v>
      </c>
    </row>
    <row r="6" spans="1:9" ht="10.8" customHeight="1" x14ac:dyDescent="0.3">
      <c r="A6" s="110"/>
      <c r="B6" s="111">
        <v>1</v>
      </c>
      <c r="C6" s="93"/>
      <c r="D6" s="105">
        <v>2</v>
      </c>
      <c r="E6" s="105">
        <v>3</v>
      </c>
      <c r="F6" s="104">
        <v>4</v>
      </c>
      <c r="G6" s="104">
        <v>5</v>
      </c>
      <c r="H6" s="104">
        <v>6</v>
      </c>
      <c r="I6" s="104">
        <v>7</v>
      </c>
    </row>
    <row r="7" spans="1:9" ht="24.6" customHeight="1" x14ac:dyDescent="0.3">
      <c r="A7" s="92"/>
      <c r="B7" s="94"/>
      <c r="C7" s="93"/>
      <c r="D7" s="89"/>
      <c r="E7" s="95">
        <f>E11+E12+E13+E14+E15</f>
        <v>711417</v>
      </c>
      <c r="F7" s="62">
        <f>F11+F12+F13+F14+F15</f>
        <v>1205560</v>
      </c>
      <c r="G7" s="96">
        <f>G11+G12+G13+G14+G15</f>
        <v>1577932</v>
      </c>
      <c r="H7" s="96">
        <f>H11+H12+H13+H14+H15</f>
        <v>1119373</v>
      </c>
      <c r="I7" s="96">
        <f>I11+I12+I13+I14+I15</f>
        <v>1129574</v>
      </c>
    </row>
    <row r="8" spans="1:9" ht="39.6" customHeight="1" x14ac:dyDescent="0.3">
      <c r="A8" s="133" t="s">
        <v>152</v>
      </c>
      <c r="B8" s="134"/>
      <c r="C8" s="135"/>
      <c r="D8" s="24" t="s">
        <v>153</v>
      </c>
      <c r="E8" s="61"/>
      <c r="F8" s="62"/>
      <c r="G8" s="62"/>
      <c r="H8" s="62"/>
      <c r="I8" s="62"/>
    </row>
    <row r="9" spans="1:9" ht="16.2" customHeight="1" x14ac:dyDescent="0.3">
      <c r="A9" s="133" t="s">
        <v>154</v>
      </c>
      <c r="B9" s="134"/>
      <c r="C9" s="135"/>
      <c r="D9" s="24" t="s">
        <v>155</v>
      </c>
      <c r="E9" s="61"/>
      <c r="F9" s="62"/>
      <c r="G9" s="62"/>
      <c r="H9" s="62"/>
      <c r="I9" s="62"/>
    </row>
    <row r="10" spans="1:9" ht="23.4" customHeight="1" x14ac:dyDescent="0.3">
      <c r="A10" s="133" t="s">
        <v>156</v>
      </c>
      <c r="B10" s="134"/>
      <c r="C10" s="135"/>
      <c r="D10" s="24" t="s">
        <v>155</v>
      </c>
      <c r="E10" s="61"/>
      <c r="F10" s="62"/>
      <c r="G10" s="62"/>
      <c r="H10" s="62"/>
      <c r="I10" s="62"/>
    </row>
    <row r="11" spans="1:9" ht="23.4" customHeight="1" x14ac:dyDescent="0.3">
      <c r="A11" s="139" t="s">
        <v>157</v>
      </c>
      <c r="B11" s="140"/>
      <c r="C11" s="141"/>
      <c r="D11" s="70" t="s">
        <v>138</v>
      </c>
      <c r="E11" s="61">
        <f>E19+E54</f>
        <v>337141</v>
      </c>
      <c r="F11" s="62">
        <f>F19+F54</f>
        <v>380523</v>
      </c>
      <c r="G11" s="62">
        <f>G19+G54</f>
        <v>390139</v>
      </c>
      <c r="H11" s="62">
        <f>H19+H54</f>
        <v>400043</v>
      </c>
      <c r="I11" s="76">
        <f>I19+I54</f>
        <v>410244</v>
      </c>
    </row>
    <row r="12" spans="1:9" ht="23.4" customHeight="1" x14ac:dyDescent="0.3">
      <c r="A12" s="139" t="s">
        <v>158</v>
      </c>
      <c r="B12" s="140"/>
      <c r="C12" s="141"/>
      <c r="D12" s="70" t="s">
        <v>137</v>
      </c>
      <c r="E12" s="61">
        <f>E64</f>
        <v>311070</v>
      </c>
      <c r="F12" s="62">
        <f>F64</f>
        <v>679330</v>
      </c>
      <c r="G12" s="62">
        <f>G64</f>
        <v>1079160</v>
      </c>
      <c r="H12" s="62">
        <f>H64</f>
        <v>679330</v>
      </c>
      <c r="I12" s="76">
        <f>I64</f>
        <v>679330</v>
      </c>
    </row>
    <row r="13" spans="1:9" ht="23.4" customHeight="1" x14ac:dyDescent="0.3">
      <c r="A13" s="139" t="s">
        <v>159</v>
      </c>
      <c r="B13" s="140"/>
      <c r="C13" s="141"/>
      <c r="D13" s="70" t="s">
        <v>129</v>
      </c>
      <c r="E13" s="61">
        <f>E98</f>
        <v>31497</v>
      </c>
      <c r="F13" s="62">
        <f>F98</f>
        <v>40000</v>
      </c>
      <c r="G13" s="62">
        <f>G98</f>
        <v>40000</v>
      </c>
      <c r="H13" s="62">
        <f>H98</f>
        <v>40000</v>
      </c>
      <c r="I13" s="76">
        <f>I98</f>
        <v>40000</v>
      </c>
    </row>
    <row r="14" spans="1:9" ht="23.4" customHeight="1" x14ac:dyDescent="0.3">
      <c r="A14" s="139" t="s">
        <v>160</v>
      </c>
      <c r="B14" s="140"/>
      <c r="C14" s="141"/>
      <c r="D14" s="70" t="s">
        <v>130</v>
      </c>
      <c r="E14" s="61">
        <f>E112</f>
        <v>2339</v>
      </c>
      <c r="F14" s="62">
        <f>F112</f>
        <v>0</v>
      </c>
      <c r="G14" s="62">
        <f>G112</f>
        <v>0</v>
      </c>
      <c r="H14" s="62">
        <f>H112</f>
        <v>0</v>
      </c>
      <c r="I14" s="76">
        <f>I112</f>
        <v>0</v>
      </c>
    </row>
    <row r="15" spans="1:9" ht="23.4" customHeight="1" x14ac:dyDescent="0.3">
      <c r="A15" s="139" t="s">
        <v>161</v>
      </c>
      <c r="B15" s="140"/>
      <c r="C15" s="141"/>
      <c r="D15" s="70" t="s">
        <v>58</v>
      </c>
      <c r="E15" s="61">
        <f>E117</f>
        <v>29370</v>
      </c>
      <c r="F15" s="62">
        <f>F117</f>
        <v>105707</v>
      </c>
      <c r="G15" s="62">
        <f>G117</f>
        <v>68633</v>
      </c>
      <c r="H15" s="62">
        <f>H117</f>
        <v>0</v>
      </c>
      <c r="I15" s="76">
        <f>I117</f>
        <v>0</v>
      </c>
    </row>
    <row r="16" spans="1:9" ht="23.4" customHeight="1" x14ac:dyDescent="0.3">
      <c r="A16" s="90"/>
      <c r="B16" s="91"/>
      <c r="C16" s="70"/>
      <c r="D16" s="70"/>
      <c r="E16" s="61"/>
      <c r="F16" s="62"/>
      <c r="G16" s="62"/>
      <c r="H16" s="62"/>
      <c r="I16" s="76"/>
    </row>
    <row r="17" spans="1:9" ht="23.4" customHeight="1" x14ac:dyDescent="0.3">
      <c r="A17" s="139" t="s">
        <v>162</v>
      </c>
      <c r="B17" s="140"/>
      <c r="C17" s="141"/>
      <c r="D17" s="70" t="s">
        <v>163</v>
      </c>
      <c r="E17" s="61"/>
      <c r="F17" s="62"/>
      <c r="G17" s="62"/>
      <c r="H17" s="62"/>
      <c r="I17" s="76"/>
    </row>
    <row r="18" spans="1:9" ht="23.4" customHeight="1" x14ac:dyDescent="0.3">
      <c r="A18" s="139" t="s">
        <v>164</v>
      </c>
      <c r="B18" s="140"/>
      <c r="C18" s="141"/>
      <c r="D18" s="70" t="s">
        <v>165</v>
      </c>
      <c r="E18" s="61"/>
      <c r="F18" s="62"/>
      <c r="G18" s="62"/>
      <c r="H18" s="62"/>
      <c r="I18" s="76"/>
    </row>
    <row r="19" spans="1:9" ht="23.4" customHeight="1" x14ac:dyDescent="0.3">
      <c r="A19" s="139" t="s">
        <v>157</v>
      </c>
      <c r="B19" s="140"/>
      <c r="C19" s="141"/>
      <c r="D19" s="70" t="s">
        <v>42</v>
      </c>
      <c r="E19" s="61">
        <f>E20</f>
        <v>305260</v>
      </c>
      <c r="F19" s="62">
        <f>F20</f>
        <v>320523</v>
      </c>
      <c r="G19" s="62">
        <f>G20</f>
        <v>330139</v>
      </c>
      <c r="H19" s="62">
        <f>H20</f>
        <v>340043</v>
      </c>
      <c r="I19" s="76">
        <f>I20</f>
        <v>350244</v>
      </c>
    </row>
    <row r="20" spans="1:9" x14ac:dyDescent="0.3">
      <c r="A20" s="133">
        <v>3</v>
      </c>
      <c r="B20" s="134"/>
      <c r="C20" s="135"/>
      <c r="D20" s="24" t="s">
        <v>6</v>
      </c>
      <c r="E20" s="61">
        <f>SUM(E21+E29+E50)</f>
        <v>305260</v>
      </c>
      <c r="F20" s="62">
        <f>SUM(F21+F29+F50)</f>
        <v>320523</v>
      </c>
      <c r="G20" s="62">
        <f>SUM(G21+G29+G50)</f>
        <v>330139</v>
      </c>
      <c r="H20" s="62">
        <f>SUM(H21+H29+H50)</f>
        <v>340043</v>
      </c>
      <c r="I20" s="76">
        <f>SUM(I21+I29+I50)</f>
        <v>350244</v>
      </c>
    </row>
    <row r="21" spans="1:9" x14ac:dyDescent="0.3">
      <c r="A21" s="136">
        <v>31</v>
      </c>
      <c r="B21" s="137"/>
      <c r="C21" s="138"/>
      <c r="D21" s="24" t="s">
        <v>7</v>
      </c>
      <c r="E21" s="61">
        <f>E22+E24+E26</f>
        <v>274733</v>
      </c>
      <c r="F21" s="62">
        <f>F22+F24+F26</f>
        <v>288470</v>
      </c>
      <c r="G21" s="62">
        <f>G22+G24+G26</f>
        <v>290970</v>
      </c>
      <c r="H21" s="62">
        <f>H22+H24+H26</f>
        <v>300125</v>
      </c>
      <c r="I21" s="76">
        <f>I22+I24+I26</f>
        <v>310571</v>
      </c>
    </row>
    <row r="22" spans="1:9" x14ac:dyDescent="0.3">
      <c r="A22" s="67">
        <v>311</v>
      </c>
      <c r="B22" s="68"/>
      <c r="C22" s="69"/>
      <c r="D22" s="23" t="s">
        <v>43</v>
      </c>
      <c r="E22" s="58">
        <v>218412</v>
      </c>
      <c r="F22" s="59">
        <v>227060</v>
      </c>
      <c r="G22" s="59">
        <v>229560</v>
      </c>
      <c r="H22" s="59">
        <v>235613</v>
      </c>
      <c r="I22" s="60">
        <v>246766</v>
      </c>
    </row>
    <row r="23" spans="1:9" x14ac:dyDescent="0.3">
      <c r="A23" s="67">
        <v>3111</v>
      </c>
      <c r="B23" s="68"/>
      <c r="C23" s="69"/>
      <c r="D23" s="23" t="s">
        <v>99</v>
      </c>
      <c r="E23" s="58">
        <v>218412</v>
      </c>
      <c r="F23" s="59">
        <v>227060</v>
      </c>
      <c r="G23" s="59">
        <v>229560</v>
      </c>
      <c r="H23" s="59">
        <v>235613</v>
      </c>
      <c r="I23" s="60">
        <v>246766</v>
      </c>
    </row>
    <row r="24" spans="1:9" x14ac:dyDescent="0.3">
      <c r="A24" s="67">
        <v>312</v>
      </c>
      <c r="B24" s="68"/>
      <c r="C24" s="69"/>
      <c r="D24" s="23" t="s">
        <v>44</v>
      </c>
      <c r="E24" s="58">
        <v>3159</v>
      </c>
      <c r="F24" s="59">
        <v>0</v>
      </c>
      <c r="G24" s="59">
        <v>0</v>
      </c>
      <c r="H24" s="59">
        <v>0</v>
      </c>
      <c r="I24" s="60">
        <v>0</v>
      </c>
    </row>
    <row r="25" spans="1:9" x14ac:dyDescent="0.3">
      <c r="A25" s="67">
        <v>3121</v>
      </c>
      <c r="B25" s="68"/>
      <c r="C25" s="69"/>
      <c r="D25" s="23" t="s">
        <v>44</v>
      </c>
      <c r="E25" s="58">
        <v>3159</v>
      </c>
      <c r="F25" s="59">
        <v>0</v>
      </c>
      <c r="G25" s="59">
        <v>0</v>
      </c>
      <c r="H25" s="59">
        <v>0</v>
      </c>
      <c r="I25" s="60">
        <v>0</v>
      </c>
    </row>
    <row r="26" spans="1:9" s="77" customFormat="1" x14ac:dyDescent="0.3">
      <c r="A26" s="67">
        <v>313</v>
      </c>
      <c r="B26" s="68"/>
      <c r="C26" s="69"/>
      <c r="D26" s="23" t="s">
        <v>45</v>
      </c>
      <c r="E26" s="58">
        <v>53162</v>
      </c>
      <c r="F26" s="59">
        <v>61410</v>
      </c>
      <c r="G26" s="59">
        <v>61410</v>
      </c>
      <c r="H26" s="59">
        <v>64512</v>
      </c>
      <c r="I26" s="60">
        <v>63805</v>
      </c>
    </row>
    <row r="27" spans="1:9" s="77" customFormat="1" x14ac:dyDescent="0.3">
      <c r="A27" s="67">
        <v>3131</v>
      </c>
      <c r="B27" s="68"/>
      <c r="C27" s="69"/>
      <c r="D27" s="23" t="s">
        <v>100</v>
      </c>
      <c r="E27" s="58">
        <v>17124</v>
      </c>
      <c r="F27" s="59">
        <v>21132</v>
      </c>
      <c r="G27" s="59">
        <v>21132</v>
      </c>
      <c r="H27" s="59">
        <v>21827</v>
      </c>
      <c r="I27" s="60">
        <v>21542</v>
      </c>
    </row>
    <row r="28" spans="1:9" s="77" customFormat="1" x14ac:dyDescent="0.3">
      <c r="A28" s="67">
        <v>3132</v>
      </c>
      <c r="B28" s="68"/>
      <c r="C28" s="69"/>
      <c r="D28" s="23" t="s">
        <v>101</v>
      </c>
      <c r="E28" s="58">
        <v>36038</v>
      </c>
      <c r="F28" s="59">
        <v>40278</v>
      </c>
      <c r="G28" s="59">
        <v>40278</v>
      </c>
      <c r="H28" s="59">
        <v>42685</v>
      </c>
      <c r="I28" s="60">
        <v>42263</v>
      </c>
    </row>
    <row r="29" spans="1:9" x14ac:dyDescent="0.3">
      <c r="A29" s="136">
        <v>32</v>
      </c>
      <c r="B29" s="137"/>
      <c r="C29" s="138"/>
      <c r="D29" s="24" t="s">
        <v>15</v>
      </c>
      <c r="E29" s="61">
        <f>E30+E33+E38+E47</f>
        <v>30062</v>
      </c>
      <c r="F29" s="62">
        <f>F30+F33+F38+F47</f>
        <v>31588</v>
      </c>
      <c r="G29" s="62">
        <f>G30+G33+G38+G47</f>
        <v>38088</v>
      </c>
      <c r="H29" s="62">
        <f>H30+H33+H38+H47</f>
        <v>38837</v>
      </c>
      <c r="I29" s="76">
        <f>I30+I33+I38+I47</f>
        <v>38592</v>
      </c>
    </row>
    <row r="30" spans="1:9" x14ac:dyDescent="0.3">
      <c r="A30" s="67">
        <v>321</v>
      </c>
      <c r="B30" s="68"/>
      <c r="C30" s="69"/>
      <c r="D30" s="23" t="s">
        <v>46</v>
      </c>
      <c r="E30" s="58">
        <v>4380</v>
      </c>
      <c r="F30" s="59">
        <v>4380</v>
      </c>
      <c r="G30" s="59">
        <v>4380</v>
      </c>
      <c r="H30" s="59">
        <v>4380</v>
      </c>
      <c r="I30" s="60">
        <v>4380</v>
      </c>
    </row>
    <row r="31" spans="1:9" x14ac:dyDescent="0.3">
      <c r="A31" s="67">
        <v>3211</v>
      </c>
      <c r="B31" s="68"/>
      <c r="C31" s="69"/>
      <c r="D31" s="23" t="s">
        <v>76</v>
      </c>
      <c r="E31" s="58">
        <v>1062</v>
      </c>
      <c r="F31" s="59">
        <v>1062</v>
      </c>
      <c r="G31" s="59">
        <v>1062</v>
      </c>
      <c r="H31" s="59">
        <v>1062</v>
      </c>
      <c r="I31" s="60">
        <v>1062</v>
      </c>
    </row>
    <row r="32" spans="1:9" x14ac:dyDescent="0.3">
      <c r="A32" s="67">
        <v>3212</v>
      </c>
      <c r="B32" s="68"/>
      <c r="C32" s="69"/>
      <c r="D32" s="23" t="s">
        <v>102</v>
      </c>
      <c r="E32" s="58">
        <v>3318</v>
      </c>
      <c r="F32" s="59">
        <v>3318</v>
      </c>
      <c r="G32" s="59">
        <v>3318</v>
      </c>
      <c r="H32" s="59">
        <v>3318</v>
      </c>
      <c r="I32" s="60">
        <v>3318</v>
      </c>
    </row>
    <row r="33" spans="1:9" x14ac:dyDescent="0.3">
      <c r="A33" s="67">
        <v>322</v>
      </c>
      <c r="B33" s="68"/>
      <c r="C33" s="69"/>
      <c r="D33" s="23" t="s">
        <v>47</v>
      </c>
      <c r="E33" s="58">
        <v>14182</v>
      </c>
      <c r="F33" s="59">
        <v>15708</v>
      </c>
      <c r="G33" s="59">
        <v>15708</v>
      </c>
      <c r="H33" s="59">
        <v>16257</v>
      </c>
      <c r="I33" s="60">
        <v>16012</v>
      </c>
    </row>
    <row r="34" spans="1:9" x14ac:dyDescent="0.3">
      <c r="A34" s="67">
        <v>3221</v>
      </c>
      <c r="B34" s="68"/>
      <c r="C34" s="69"/>
      <c r="D34" s="23" t="s">
        <v>103</v>
      </c>
      <c r="E34" s="58">
        <v>1148</v>
      </c>
      <c r="F34" s="59">
        <v>1262</v>
      </c>
      <c r="G34" s="59">
        <v>1262</v>
      </c>
      <c r="H34" s="59">
        <v>1062</v>
      </c>
      <c r="I34" s="60">
        <v>1062</v>
      </c>
    </row>
    <row r="35" spans="1:9" x14ac:dyDescent="0.3">
      <c r="A35" s="67">
        <v>3223</v>
      </c>
      <c r="B35" s="68"/>
      <c r="C35" s="69"/>
      <c r="D35" s="23" t="s">
        <v>79</v>
      </c>
      <c r="E35" s="58">
        <v>7866</v>
      </c>
      <c r="F35" s="59">
        <v>8614</v>
      </c>
      <c r="G35" s="59">
        <v>8614</v>
      </c>
      <c r="H35" s="59">
        <v>8863</v>
      </c>
      <c r="I35" s="60">
        <v>8317</v>
      </c>
    </row>
    <row r="36" spans="1:9" x14ac:dyDescent="0.3">
      <c r="A36" s="67">
        <v>3224</v>
      </c>
      <c r="B36" s="68"/>
      <c r="C36" s="69"/>
      <c r="D36" s="23" t="s">
        <v>104</v>
      </c>
      <c r="E36" s="58">
        <v>664</v>
      </c>
      <c r="F36" s="59">
        <v>1328</v>
      </c>
      <c r="G36" s="59">
        <v>1328</v>
      </c>
      <c r="H36" s="59">
        <v>1328</v>
      </c>
      <c r="I36" s="60">
        <v>1328</v>
      </c>
    </row>
    <row r="37" spans="1:9" x14ac:dyDescent="0.3">
      <c r="A37" s="67">
        <v>3227</v>
      </c>
      <c r="B37" s="68"/>
      <c r="C37" s="69"/>
      <c r="D37" s="23" t="s">
        <v>105</v>
      </c>
      <c r="E37" s="58">
        <v>4504</v>
      </c>
      <c r="F37" s="59">
        <v>4504</v>
      </c>
      <c r="G37" s="59">
        <v>4504</v>
      </c>
      <c r="H37" s="59">
        <v>5004</v>
      </c>
      <c r="I37" s="60">
        <v>5305</v>
      </c>
    </row>
    <row r="38" spans="1:9" x14ac:dyDescent="0.3">
      <c r="A38" s="67">
        <v>323</v>
      </c>
      <c r="B38" s="68"/>
      <c r="C38" s="69"/>
      <c r="D38" s="23" t="s">
        <v>48</v>
      </c>
      <c r="E38" s="58">
        <v>6971</v>
      </c>
      <c r="F38" s="59">
        <v>6984</v>
      </c>
      <c r="G38" s="59">
        <v>12484</v>
      </c>
      <c r="H38" s="59">
        <v>12684</v>
      </c>
      <c r="I38" s="60">
        <v>12684</v>
      </c>
    </row>
    <row r="39" spans="1:9" x14ac:dyDescent="0.3">
      <c r="A39" s="67">
        <v>3231</v>
      </c>
      <c r="B39" s="68"/>
      <c r="C39" s="69"/>
      <c r="D39" s="23" t="s">
        <v>106</v>
      </c>
      <c r="E39" s="58">
        <v>823</v>
      </c>
      <c r="F39" s="59">
        <v>823</v>
      </c>
      <c r="G39" s="59">
        <v>1323</v>
      </c>
      <c r="H39" s="59">
        <v>1436</v>
      </c>
      <c r="I39" s="60">
        <v>1436</v>
      </c>
    </row>
    <row r="40" spans="1:9" x14ac:dyDescent="0.3">
      <c r="A40" s="67">
        <v>3232</v>
      </c>
      <c r="B40" s="68"/>
      <c r="C40" s="69"/>
      <c r="D40" s="23" t="s">
        <v>107</v>
      </c>
      <c r="E40" s="58">
        <v>4627</v>
      </c>
      <c r="F40" s="59">
        <v>4627</v>
      </c>
      <c r="G40" s="59">
        <v>9627</v>
      </c>
      <c r="H40" s="59">
        <v>9627</v>
      </c>
      <c r="I40" s="60">
        <v>9627</v>
      </c>
    </row>
    <row r="41" spans="1:9" x14ac:dyDescent="0.3">
      <c r="A41" s="67">
        <v>3233</v>
      </c>
      <c r="B41" s="68"/>
      <c r="C41" s="69"/>
      <c r="D41" s="23" t="s">
        <v>108</v>
      </c>
      <c r="E41" s="58">
        <v>486</v>
      </c>
      <c r="F41" s="59">
        <v>486</v>
      </c>
      <c r="G41" s="59">
        <v>486</v>
      </c>
      <c r="H41" s="59">
        <v>486</v>
      </c>
      <c r="I41" s="60">
        <v>486</v>
      </c>
    </row>
    <row r="42" spans="1:9" x14ac:dyDescent="0.3">
      <c r="A42" s="67">
        <v>3234</v>
      </c>
      <c r="B42" s="68"/>
      <c r="C42" s="69"/>
      <c r="D42" s="23" t="s">
        <v>86</v>
      </c>
      <c r="E42" s="58">
        <v>445</v>
      </c>
      <c r="F42" s="59">
        <v>445</v>
      </c>
      <c r="G42" s="59">
        <v>445</v>
      </c>
      <c r="H42" s="59">
        <v>445</v>
      </c>
      <c r="I42" s="60">
        <v>445</v>
      </c>
    </row>
    <row r="43" spans="1:9" x14ac:dyDescent="0.3">
      <c r="A43" s="67">
        <v>3235</v>
      </c>
      <c r="B43" s="68"/>
      <c r="C43" s="69"/>
      <c r="D43" s="23" t="s">
        <v>87</v>
      </c>
      <c r="E43" s="58">
        <v>398</v>
      </c>
      <c r="F43" s="59">
        <v>398</v>
      </c>
      <c r="G43" s="59">
        <v>398</v>
      </c>
      <c r="H43" s="59">
        <v>398</v>
      </c>
      <c r="I43" s="60">
        <v>398</v>
      </c>
    </row>
    <row r="44" spans="1:9" x14ac:dyDescent="0.3">
      <c r="A44" s="67">
        <v>3236</v>
      </c>
      <c r="B44" s="68"/>
      <c r="C44" s="69"/>
      <c r="D44" s="23" t="s">
        <v>88</v>
      </c>
      <c r="E44" s="58">
        <v>60</v>
      </c>
      <c r="F44" s="59">
        <v>60</v>
      </c>
      <c r="G44" s="59">
        <v>60</v>
      </c>
      <c r="H44" s="59">
        <v>60</v>
      </c>
      <c r="I44" s="60">
        <v>60</v>
      </c>
    </row>
    <row r="45" spans="1:9" x14ac:dyDescent="0.3">
      <c r="A45" s="67">
        <v>3238</v>
      </c>
      <c r="B45" s="68"/>
      <c r="C45" s="69"/>
      <c r="D45" s="23" t="s">
        <v>90</v>
      </c>
      <c r="E45" s="58">
        <v>66</v>
      </c>
      <c r="F45" s="59">
        <v>145</v>
      </c>
      <c r="G45" s="59">
        <v>145</v>
      </c>
      <c r="H45" s="59">
        <v>166</v>
      </c>
      <c r="I45" s="60">
        <v>166</v>
      </c>
    </row>
    <row r="46" spans="1:9" x14ac:dyDescent="0.3">
      <c r="A46" s="67">
        <v>3239</v>
      </c>
      <c r="B46" s="68"/>
      <c r="C46" s="69"/>
      <c r="D46" s="23" t="s">
        <v>91</v>
      </c>
      <c r="E46" s="58">
        <v>66</v>
      </c>
      <c r="F46" s="59">
        <v>0</v>
      </c>
      <c r="G46" s="59">
        <v>0</v>
      </c>
      <c r="H46" s="59">
        <v>66</v>
      </c>
      <c r="I46" s="60">
        <v>66</v>
      </c>
    </row>
    <row r="47" spans="1:9" x14ac:dyDescent="0.3">
      <c r="A47" s="67">
        <v>329</v>
      </c>
      <c r="B47" s="68"/>
      <c r="C47" s="69"/>
      <c r="D47" s="23" t="s">
        <v>49</v>
      </c>
      <c r="E47" s="58">
        <v>4529</v>
      </c>
      <c r="F47" s="59">
        <v>4516</v>
      </c>
      <c r="G47" s="59">
        <v>5516</v>
      </c>
      <c r="H47" s="59">
        <v>5516</v>
      </c>
      <c r="I47" s="60">
        <v>5516</v>
      </c>
    </row>
    <row r="48" spans="1:9" x14ac:dyDescent="0.3">
      <c r="A48" s="67">
        <v>3292</v>
      </c>
      <c r="B48" s="68"/>
      <c r="C48" s="69"/>
      <c r="D48" s="23" t="s">
        <v>92</v>
      </c>
      <c r="E48" s="58">
        <v>4516</v>
      </c>
      <c r="F48" s="59">
        <v>4516</v>
      </c>
      <c r="G48" s="59">
        <v>5516</v>
      </c>
      <c r="H48" s="59">
        <v>5516</v>
      </c>
      <c r="I48" s="60">
        <v>5516</v>
      </c>
    </row>
    <row r="49" spans="1:9" x14ac:dyDescent="0.3">
      <c r="A49" s="67">
        <v>3299</v>
      </c>
      <c r="B49" s="68"/>
      <c r="C49" s="69"/>
      <c r="D49" s="23" t="s">
        <v>49</v>
      </c>
      <c r="E49" s="58">
        <v>13</v>
      </c>
      <c r="F49" s="59">
        <v>0</v>
      </c>
      <c r="G49" s="59">
        <v>0</v>
      </c>
      <c r="H49" s="59">
        <v>0</v>
      </c>
      <c r="I49" s="60">
        <v>0</v>
      </c>
    </row>
    <row r="50" spans="1:9" x14ac:dyDescent="0.3">
      <c r="A50" s="73">
        <v>34</v>
      </c>
      <c r="B50" s="74"/>
      <c r="C50" s="75"/>
      <c r="D50" s="24" t="s">
        <v>41</v>
      </c>
      <c r="E50" s="61">
        <f>E51</f>
        <v>465</v>
      </c>
      <c r="F50" s="62">
        <f>F51</f>
        <v>465</v>
      </c>
      <c r="G50" s="62">
        <f>G51</f>
        <v>1081</v>
      </c>
      <c r="H50" s="62">
        <f>H51</f>
        <v>1081</v>
      </c>
      <c r="I50" s="76">
        <f>I51</f>
        <v>1081</v>
      </c>
    </row>
    <row r="51" spans="1:9" x14ac:dyDescent="0.3">
      <c r="A51" s="67">
        <v>343</v>
      </c>
      <c r="B51" s="68"/>
      <c r="C51" s="69"/>
      <c r="D51" s="23" t="s">
        <v>50</v>
      </c>
      <c r="E51" s="58">
        <v>465</v>
      </c>
      <c r="F51" s="59">
        <v>465</v>
      </c>
      <c r="G51" s="59">
        <v>1081</v>
      </c>
      <c r="H51" s="59">
        <v>1081</v>
      </c>
      <c r="I51" s="60">
        <v>1081</v>
      </c>
    </row>
    <row r="52" spans="1:9" x14ac:dyDescent="0.3">
      <c r="A52" s="67">
        <v>3431</v>
      </c>
      <c r="B52" s="68"/>
      <c r="C52" s="69"/>
      <c r="D52" s="23" t="s">
        <v>109</v>
      </c>
      <c r="E52" s="58">
        <v>465</v>
      </c>
      <c r="F52" s="59">
        <v>465</v>
      </c>
      <c r="G52" s="59">
        <v>1081</v>
      </c>
      <c r="H52" s="59">
        <v>1081</v>
      </c>
      <c r="I52" s="60">
        <v>1081</v>
      </c>
    </row>
    <row r="53" spans="1:9" ht="35.4" customHeight="1" x14ac:dyDescent="0.3">
      <c r="A53" s="133" t="s">
        <v>166</v>
      </c>
      <c r="B53" s="134"/>
      <c r="C53" s="135"/>
      <c r="D53" s="24" t="s">
        <v>51</v>
      </c>
      <c r="E53" s="61"/>
      <c r="F53" s="62"/>
      <c r="G53" s="62"/>
      <c r="H53" s="62"/>
      <c r="I53" s="76"/>
    </row>
    <row r="54" spans="1:9" ht="27" customHeight="1" x14ac:dyDescent="0.3">
      <c r="A54" s="142" t="s">
        <v>157</v>
      </c>
      <c r="B54" s="143"/>
      <c r="C54" s="144"/>
      <c r="D54" s="97" t="s">
        <v>138</v>
      </c>
      <c r="E54" s="65">
        <f>SUM(E55)</f>
        <v>31881</v>
      </c>
      <c r="F54" s="66">
        <f>SUM(F55)</f>
        <v>60000</v>
      </c>
      <c r="G54" s="66">
        <f>SUM(G55)</f>
        <v>60000</v>
      </c>
      <c r="H54" s="66">
        <f>SUM(H55)</f>
        <v>60000</v>
      </c>
      <c r="I54" s="84">
        <f>SUM(I55)</f>
        <v>60000</v>
      </c>
    </row>
    <row r="55" spans="1:9" ht="16.2" customHeight="1" x14ac:dyDescent="0.3">
      <c r="A55" s="133">
        <v>3</v>
      </c>
      <c r="B55" s="134"/>
      <c r="C55" s="135"/>
      <c r="D55" s="24" t="s">
        <v>6</v>
      </c>
      <c r="E55" s="61">
        <f>E56+E61</f>
        <v>31881</v>
      </c>
      <c r="F55" s="62">
        <f>SUM(F56+F61)</f>
        <v>60000</v>
      </c>
      <c r="G55" s="62">
        <f>SUM(G56+G61)</f>
        <v>60000</v>
      </c>
      <c r="H55" s="62">
        <f>SUM(H56+H61)</f>
        <v>60000</v>
      </c>
      <c r="I55" s="76">
        <f>SUM(I56+I61)</f>
        <v>60000</v>
      </c>
    </row>
    <row r="56" spans="1:9" ht="16.8" customHeight="1" x14ac:dyDescent="0.3">
      <c r="A56" s="136">
        <v>31</v>
      </c>
      <c r="B56" s="137"/>
      <c r="C56" s="138"/>
      <c r="D56" s="24" t="s">
        <v>7</v>
      </c>
      <c r="E56" s="61">
        <f>E57+E59</f>
        <v>31854</v>
      </c>
      <c r="F56" s="62">
        <f>F57+F59</f>
        <v>60000</v>
      </c>
      <c r="G56" s="62">
        <f>G57+G59</f>
        <v>60000</v>
      </c>
      <c r="H56" s="62">
        <f>H57+H59</f>
        <v>60000</v>
      </c>
      <c r="I56" s="76">
        <f>I57+I59</f>
        <v>60000</v>
      </c>
    </row>
    <row r="57" spans="1:9" ht="15" customHeight="1" x14ac:dyDescent="0.3">
      <c r="A57" s="67">
        <v>311</v>
      </c>
      <c r="B57" s="72"/>
      <c r="C57" s="24"/>
      <c r="D57" s="23" t="s">
        <v>43</v>
      </c>
      <c r="E57" s="58">
        <v>0</v>
      </c>
      <c r="F57" s="59">
        <v>60000</v>
      </c>
      <c r="G57" s="59">
        <v>60000</v>
      </c>
      <c r="H57" s="59">
        <v>60000</v>
      </c>
      <c r="I57" s="60">
        <v>60000</v>
      </c>
    </row>
    <row r="58" spans="1:9" ht="15" customHeight="1" x14ac:dyDescent="0.3">
      <c r="A58" s="67">
        <v>3111</v>
      </c>
      <c r="B58" s="72"/>
      <c r="C58" s="24"/>
      <c r="D58" s="23" t="s">
        <v>99</v>
      </c>
      <c r="E58" s="58">
        <v>0</v>
      </c>
      <c r="F58" s="59">
        <v>60000</v>
      </c>
      <c r="G58" s="59">
        <v>60000</v>
      </c>
      <c r="H58" s="59">
        <v>60000</v>
      </c>
      <c r="I58" s="60">
        <v>60000</v>
      </c>
    </row>
    <row r="59" spans="1:9" ht="15" customHeight="1" x14ac:dyDescent="0.3">
      <c r="A59" s="67">
        <v>312</v>
      </c>
      <c r="B59" s="72"/>
      <c r="C59" s="24"/>
      <c r="D59" s="23" t="s">
        <v>44</v>
      </c>
      <c r="E59" s="58">
        <v>31854</v>
      </c>
      <c r="F59" s="59">
        <v>0</v>
      </c>
      <c r="G59" s="59">
        <v>0</v>
      </c>
      <c r="H59" s="59">
        <v>0</v>
      </c>
      <c r="I59" s="60">
        <v>0</v>
      </c>
    </row>
    <row r="60" spans="1:9" ht="15" customHeight="1" x14ac:dyDescent="0.3">
      <c r="A60" s="67">
        <v>3121</v>
      </c>
      <c r="B60" s="72"/>
      <c r="C60" s="24"/>
      <c r="D60" s="23" t="s">
        <v>44</v>
      </c>
      <c r="E60" s="58">
        <v>31854</v>
      </c>
      <c r="F60" s="59">
        <v>0</v>
      </c>
      <c r="G60" s="59">
        <v>0</v>
      </c>
      <c r="H60" s="59">
        <v>0</v>
      </c>
      <c r="I60" s="60">
        <v>0</v>
      </c>
    </row>
    <row r="61" spans="1:9" ht="15" customHeight="1" x14ac:dyDescent="0.3">
      <c r="A61" s="136">
        <v>34</v>
      </c>
      <c r="B61" s="137"/>
      <c r="C61" s="138"/>
      <c r="D61" s="24" t="s">
        <v>41</v>
      </c>
      <c r="E61" s="61">
        <f>E62</f>
        <v>27</v>
      </c>
      <c r="F61" s="62">
        <f>F62</f>
        <v>0</v>
      </c>
      <c r="G61" s="62">
        <f>G62</f>
        <v>0</v>
      </c>
      <c r="H61" s="62">
        <f>H62</f>
        <v>0</v>
      </c>
      <c r="I61" s="76">
        <f>I62</f>
        <v>0</v>
      </c>
    </row>
    <row r="62" spans="1:9" ht="15" customHeight="1" x14ac:dyDescent="0.3">
      <c r="A62" s="67">
        <v>343</v>
      </c>
      <c r="B62" s="72"/>
      <c r="C62" s="24"/>
      <c r="D62" s="23" t="s">
        <v>50</v>
      </c>
      <c r="E62" s="58">
        <v>27</v>
      </c>
      <c r="F62" s="59">
        <v>0</v>
      </c>
      <c r="G62" s="59">
        <v>0</v>
      </c>
      <c r="H62" s="59">
        <v>0</v>
      </c>
      <c r="I62" s="60">
        <v>0</v>
      </c>
    </row>
    <row r="63" spans="1:9" ht="15" customHeight="1" x14ac:dyDescent="0.3">
      <c r="A63" s="67">
        <v>3431</v>
      </c>
      <c r="B63" s="72"/>
      <c r="C63" s="24"/>
      <c r="D63" s="23" t="s">
        <v>109</v>
      </c>
      <c r="E63" s="58">
        <v>27</v>
      </c>
      <c r="F63" s="59">
        <v>0</v>
      </c>
      <c r="G63" s="59">
        <v>0</v>
      </c>
      <c r="H63" s="59">
        <v>0</v>
      </c>
      <c r="I63" s="60">
        <v>0</v>
      </c>
    </row>
    <row r="64" spans="1:9" ht="24" customHeight="1" x14ac:dyDescent="0.3">
      <c r="A64" s="139" t="s">
        <v>158</v>
      </c>
      <c r="B64" s="140"/>
      <c r="C64" s="141"/>
      <c r="D64" s="70" t="s">
        <v>137</v>
      </c>
      <c r="E64" s="61">
        <f>SUM(E65+E91)</f>
        <v>311070</v>
      </c>
      <c r="F64" s="62">
        <f>SUM(F65+F91)</f>
        <v>679330</v>
      </c>
      <c r="G64" s="62">
        <f>SUM(G65+G91)</f>
        <v>1079160</v>
      </c>
      <c r="H64" s="62">
        <f>SUM(H65+H91)</f>
        <v>679330</v>
      </c>
      <c r="I64" s="76">
        <f>SUM(I65+I91)</f>
        <v>679330</v>
      </c>
    </row>
    <row r="65" spans="1:9" ht="16.8" customHeight="1" x14ac:dyDescent="0.3">
      <c r="A65" s="133">
        <v>3</v>
      </c>
      <c r="B65" s="134"/>
      <c r="C65" s="135"/>
      <c r="D65" s="24" t="s">
        <v>6</v>
      </c>
      <c r="E65" s="61">
        <f>SUM(E66+E74)</f>
        <v>291752</v>
      </c>
      <c r="F65" s="62">
        <f>SUM(F66+F74)</f>
        <v>672779</v>
      </c>
      <c r="G65" s="62">
        <f>SUM(G66+G74)</f>
        <v>865170</v>
      </c>
      <c r="H65" s="62">
        <f>SUM(H66+H74)</f>
        <v>589390</v>
      </c>
      <c r="I65" s="76">
        <f>SUM(I66+I74)</f>
        <v>589390</v>
      </c>
    </row>
    <row r="66" spans="1:9" ht="15.6" customHeight="1" x14ac:dyDescent="0.3">
      <c r="A66" s="136">
        <v>31</v>
      </c>
      <c r="B66" s="137"/>
      <c r="C66" s="138"/>
      <c r="D66" s="24" t="s">
        <v>7</v>
      </c>
      <c r="E66" s="61">
        <f>E67+E69+E71</f>
        <v>231600</v>
      </c>
      <c r="F66" s="62">
        <f>F67+F69+F71</f>
        <v>536460</v>
      </c>
      <c r="G66" s="62">
        <f>G67+G69+G71</f>
        <v>642204</v>
      </c>
      <c r="H66" s="62">
        <f>H67+H69+H71</f>
        <v>500897</v>
      </c>
      <c r="I66" s="76">
        <f>I67+I69+I71</f>
        <v>500897</v>
      </c>
    </row>
    <row r="67" spans="1:9" ht="15" customHeight="1" x14ac:dyDescent="0.3">
      <c r="A67" s="67">
        <v>311</v>
      </c>
      <c r="B67" s="72"/>
      <c r="C67" s="24"/>
      <c r="D67" s="23" t="s">
        <v>43</v>
      </c>
      <c r="E67" s="58">
        <v>192534</v>
      </c>
      <c r="F67" s="59">
        <v>319928</v>
      </c>
      <c r="G67" s="59">
        <v>390414</v>
      </c>
      <c r="H67" s="59">
        <v>319928</v>
      </c>
      <c r="I67" s="60">
        <v>319928</v>
      </c>
    </row>
    <row r="68" spans="1:9" ht="15" customHeight="1" x14ac:dyDescent="0.3">
      <c r="A68" s="67">
        <v>3111</v>
      </c>
      <c r="B68" s="72"/>
      <c r="C68" s="24"/>
      <c r="D68" s="23" t="s">
        <v>99</v>
      </c>
      <c r="E68" s="58">
        <v>192534</v>
      </c>
      <c r="F68" s="59">
        <v>319928</v>
      </c>
      <c r="G68" s="59">
        <v>390414</v>
      </c>
      <c r="H68" s="59">
        <v>319928</v>
      </c>
      <c r="I68" s="60">
        <v>319928</v>
      </c>
    </row>
    <row r="69" spans="1:9" ht="15" customHeight="1" x14ac:dyDescent="0.3">
      <c r="A69" s="67">
        <v>312</v>
      </c>
      <c r="B69" s="72"/>
      <c r="C69" s="24"/>
      <c r="D69" s="23" t="s">
        <v>44</v>
      </c>
      <c r="E69" s="58">
        <v>0</v>
      </c>
      <c r="F69" s="59">
        <v>84532</v>
      </c>
      <c r="G69" s="59">
        <v>93390</v>
      </c>
      <c r="H69" s="59">
        <v>85969</v>
      </c>
      <c r="I69" s="60">
        <v>85969</v>
      </c>
    </row>
    <row r="70" spans="1:9" ht="15" customHeight="1" x14ac:dyDescent="0.3">
      <c r="A70" s="67">
        <v>3121</v>
      </c>
      <c r="B70" s="72"/>
      <c r="C70" s="24"/>
      <c r="D70" s="23" t="s">
        <v>44</v>
      </c>
      <c r="E70" s="58">
        <v>0</v>
      </c>
      <c r="F70" s="59">
        <v>84532</v>
      </c>
      <c r="G70" s="59">
        <v>93390</v>
      </c>
      <c r="H70" s="59">
        <v>85969</v>
      </c>
      <c r="I70" s="60">
        <v>85969</v>
      </c>
    </row>
    <row r="71" spans="1:9" ht="15" customHeight="1" x14ac:dyDescent="0.3">
      <c r="A71" s="67">
        <v>313</v>
      </c>
      <c r="B71" s="72"/>
      <c r="C71" s="24"/>
      <c r="D71" s="23" t="s">
        <v>45</v>
      </c>
      <c r="E71" s="58">
        <v>39066</v>
      </c>
      <c r="F71" s="59">
        <v>132000</v>
      </c>
      <c r="G71" s="59">
        <v>158400</v>
      </c>
      <c r="H71" s="59">
        <v>95000</v>
      </c>
      <c r="I71" s="60">
        <v>95000</v>
      </c>
    </row>
    <row r="72" spans="1:9" ht="15" customHeight="1" x14ac:dyDescent="0.3">
      <c r="A72" s="67">
        <v>3131</v>
      </c>
      <c r="B72" s="72"/>
      <c r="C72" s="24"/>
      <c r="D72" s="23" t="s">
        <v>100</v>
      </c>
      <c r="E72" s="58">
        <v>16170</v>
      </c>
      <c r="F72" s="59">
        <v>57000</v>
      </c>
      <c r="G72" s="59">
        <v>68400</v>
      </c>
      <c r="H72" s="59">
        <v>40000</v>
      </c>
      <c r="I72" s="60">
        <v>40000</v>
      </c>
    </row>
    <row r="73" spans="1:9" ht="15" customHeight="1" x14ac:dyDescent="0.3">
      <c r="A73" s="67">
        <v>3132</v>
      </c>
      <c r="B73" s="72"/>
      <c r="C73" s="24"/>
      <c r="D73" s="23" t="s">
        <v>101</v>
      </c>
      <c r="E73" s="58">
        <v>22896</v>
      </c>
      <c r="F73" s="59">
        <v>75000</v>
      </c>
      <c r="G73" s="59">
        <v>90000</v>
      </c>
      <c r="H73" s="59">
        <v>55000</v>
      </c>
      <c r="I73" s="60">
        <v>55000</v>
      </c>
    </row>
    <row r="74" spans="1:9" ht="15" customHeight="1" x14ac:dyDescent="0.3">
      <c r="A74" s="136">
        <v>32</v>
      </c>
      <c r="B74" s="137"/>
      <c r="C74" s="138"/>
      <c r="D74" s="24" t="s">
        <v>15</v>
      </c>
      <c r="E74" s="61">
        <f>E75+E80+E87</f>
        <v>60152</v>
      </c>
      <c r="F74" s="62">
        <f>F75+F80+F87</f>
        <v>136319</v>
      </c>
      <c r="G74" s="62">
        <f>G75+G80+G87</f>
        <v>222966</v>
      </c>
      <c r="H74" s="62">
        <f>H75+H80+H87</f>
        <v>88493</v>
      </c>
      <c r="I74" s="76">
        <f>I75+I80+I87</f>
        <v>88493</v>
      </c>
    </row>
    <row r="75" spans="1:9" ht="15" customHeight="1" x14ac:dyDescent="0.3">
      <c r="A75" s="67">
        <v>322</v>
      </c>
      <c r="B75" s="72"/>
      <c r="C75" s="24"/>
      <c r="D75" s="23" t="s">
        <v>47</v>
      </c>
      <c r="E75" s="58">
        <v>9015</v>
      </c>
      <c r="F75" s="59">
        <v>47218</v>
      </c>
      <c r="G75" s="59">
        <v>99808</v>
      </c>
      <c r="H75" s="59">
        <v>33500</v>
      </c>
      <c r="I75" s="60">
        <v>34500</v>
      </c>
    </row>
    <row r="76" spans="1:9" ht="15" customHeight="1" x14ac:dyDescent="0.3">
      <c r="A76" s="67">
        <v>3221</v>
      </c>
      <c r="B76" s="72"/>
      <c r="C76" s="24"/>
      <c r="D76" s="23" t="s">
        <v>103</v>
      </c>
      <c r="E76" s="58">
        <v>1437</v>
      </c>
      <c r="F76" s="59">
        <v>1359</v>
      </c>
      <c r="G76" s="59">
        <v>11630</v>
      </c>
      <c r="H76" s="59">
        <v>1500</v>
      </c>
      <c r="I76" s="60">
        <v>1500</v>
      </c>
    </row>
    <row r="77" spans="1:9" ht="15" customHeight="1" x14ac:dyDescent="0.3">
      <c r="A77" s="67">
        <v>3223</v>
      </c>
      <c r="B77" s="72"/>
      <c r="C77" s="24"/>
      <c r="D77" s="23" t="s">
        <v>79</v>
      </c>
      <c r="E77" s="58">
        <v>0</v>
      </c>
      <c r="F77" s="59">
        <v>0</v>
      </c>
      <c r="G77" s="59">
        <v>0</v>
      </c>
      <c r="H77" s="59">
        <v>0</v>
      </c>
      <c r="I77" s="60">
        <v>1000</v>
      </c>
    </row>
    <row r="78" spans="1:9" ht="15" customHeight="1" x14ac:dyDescent="0.3">
      <c r="A78" s="67">
        <v>3224</v>
      </c>
      <c r="B78" s="72"/>
      <c r="C78" s="24"/>
      <c r="D78" s="23" t="s">
        <v>110</v>
      </c>
      <c r="E78" s="58">
        <v>6666</v>
      </c>
      <c r="F78" s="59">
        <v>28986</v>
      </c>
      <c r="G78" s="59">
        <v>57928</v>
      </c>
      <c r="H78" s="59">
        <v>17000</v>
      </c>
      <c r="I78" s="60">
        <v>17000</v>
      </c>
    </row>
    <row r="79" spans="1:9" ht="15" customHeight="1" x14ac:dyDescent="0.3">
      <c r="A79" s="67">
        <v>3227</v>
      </c>
      <c r="B79" s="72"/>
      <c r="C79" s="24"/>
      <c r="D79" s="23" t="s">
        <v>105</v>
      </c>
      <c r="E79" s="58">
        <v>912</v>
      </c>
      <c r="F79" s="59">
        <v>16873</v>
      </c>
      <c r="G79" s="59">
        <v>30250</v>
      </c>
      <c r="H79" s="59">
        <v>15000</v>
      </c>
      <c r="I79" s="60">
        <v>15000</v>
      </c>
    </row>
    <row r="80" spans="1:9" ht="15" customHeight="1" x14ac:dyDescent="0.3">
      <c r="A80" s="67">
        <v>323</v>
      </c>
      <c r="B80" s="72"/>
      <c r="C80" s="24"/>
      <c r="D80" s="23" t="s">
        <v>48</v>
      </c>
      <c r="E80" s="58">
        <v>50681</v>
      </c>
      <c r="F80" s="59">
        <v>88658</v>
      </c>
      <c r="G80" s="59">
        <v>122358</v>
      </c>
      <c r="H80" s="59">
        <v>54863</v>
      </c>
      <c r="I80" s="60">
        <v>53863</v>
      </c>
    </row>
    <row r="81" spans="1:9" ht="15" customHeight="1" x14ac:dyDescent="0.3">
      <c r="A81" s="67">
        <v>3232</v>
      </c>
      <c r="B81" s="72"/>
      <c r="C81" s="24"/>
      <c r="D81" s="23" t="s">
        <v>111</v>
      </c>
      <c r="E81" s="58">
        <v>8899</v>
      </c>
      <c r="F81" s="59">
        <v>23899</v>
      </c>
      <c r="G81" s="59">
        <v>38700</v>
      </c>
      <c r="H81" s="59">
        <v>18133</v>
      </c>
      <c r="I81" s="60">
        <v>18133</v>
      </c>
    </row>
    <row r="82" spans="1:9" ht="15" customHeight="1" x14ac:dyDescent="0.3">
      <c r="A82" s="67">
        <v>3233</v>
      </c>
      <c r="B82" s="72"/>
      <c r="C82" s="24"/>
      <c r="D82" s="23" t="s">
        <v>112</v>
      </c>
      <c r="E82" s="58">
        <v>51</v>
      </c>
      <c r="F82" s="59">
        <v>0</v>
      </c>
      <c r="G82" s="59">
        <v>0</v>
      </c>
      <c r="H82" s="59">
        <v>730</v>
      </c>
      <c r="I82" s="60">
        <v>730</v>
      </c>
    </row>
    <row r="83" spans="1:9" ht="15" customHeight="1" x14ac:dyDescent="0.3">
      <c r="A83" s="67">
        <v>3235</v>
      </c>
      <c r="B83" s="72"/>
      <c r="C83" s="24"/>
      <c r="D83" s="23" t="s">
        <v>87</v>
      </c>
      <c r="E83" s="58">
        <v>0</v>
      </c>
      <c r="F83" s="59">
        <v>0</v>
      </c>
      <c r="G83" s="59">
        <v>12000</v>
      </c>
      <c r="H83" s="59">
        <v>3000</v>
      </c>
      <c r="I83" s="60">
        <v>2000</v>
      </c>
    </row>
    <row r="84" spans="1:9" ht="15" customHeight="1" x14ac:dyDescent="0.3">
      <c r="A84" s="67">
        <v>3237</v>
      </c>
      <c r="B84" s="72"/>
      <c r="C84" s="24"/>
      <c r="D84" s="23" t="s">
        <v>113</v>
      </c>
      <c r="E84" s="58">
        <v>38559</v>
      </c>
      <c r="F84" s="59">
        <v>59650</v>
      </c>
      <c r="G84" s="59">
        <v>65000</v>
      </c>
      <c r="H84" s="59">
        <v>30000</v>
      </c>
      <c r="I84" s="60">
        <v>30000</v>
      </c>
    </row>
    <row r="85" spans="1:9" ht="15" customHeight="1" x14ac:dyDescent="0.3">
      <c r="A85" s="67">
        <v>3238</v>
      </c>
      <c r="B85" s="72"/>
      <c r="C85" s="24"/>
      <c r="D85" s="23" t="s">
        <v>90</v>
      </c>
      <c r="E85" s="58">
        <v>2014</v>
      </c>
      <c r="F85" s="59">
        <v>3854</v>
      </c>
      <c r="G85" s="59">
        <v>4500</v>
      </c>
      <c r="H85" s="59">
        <v>2000</v>
      </c>
      <c r="I85" s="60">
        <v>2000</v>
      </c>
    </row>
    <row r="86" spans="1:9" ht="15" customHeight="1" x14ac:dyDescent="0.3">
      <c r="A86" s="67">
        <v>3239</v>
      </c>
      <c r="B86" s="72"/>
      <c r="C86" s="24"/>
      <c r="D86" s="23" t="s">
        <v>91</v>
      </c>
      <c r="E86" s="58">
        <v>1158</v>
      </c>
      <c r="F86" s="59">
        <v>1255</v>
      </c>
      <c r="G86" s="59">
        <v>2158</v>
      </c>
      <c r="H86" s="59">
        <v>1000</v>
      </c>
      <c r="I86" s="60">
        <v>1000</v>
      </c>
    </row>
    <row r="87" spans="1:9" ht="15" customHeight="1" x14ac:dyDescent="0.3">
      <c r="A87" s="67">
        <v>329</v>
      </c>
      <c r="B87" s="72"/>
      <c r="C87" s="24"/>
      <c r="D87" s="23" t="s">
        <v>49</v>
      </c>
      <c r="E87" s="58">
        <v>456</v>
      </c>
      <c r="F87" s="59">
        <v>443</v>
      </c>
      <c r="G87" s="59">
        <v>800</v>
      </c>
      <c r="H87" s="59">
        <v>130</v>
      </c>
      <c r="I87" s="60">
        <v>130</v>
      </c>
    </row>
    <row r="88" spans="1:9" ht="15" customHeight="1" x14ac:dyDescent="0.3">
      <c r="A88" s="67">
        <v>3293</v>
      </c>
      <c r="B88" s="72"/>
      <c r="C88" s="24"/>
      <c r="D88" s="23" t="s">
        <v>93</v>
      </c>
      <c r="E88" s="58">
        <v>300</v>
      </c>
      <c r="F88" s="59">
        <v>300</v>
      </c>
      <c r="G88" s="59">
        <v>800</v>
      </c>
      <c r="H88" s="59">
        <v>130</v>
      </c>
      <c r="I88" s="60">
        <v>130</v>
      </c>
    </row>
    <row r="89" spans="1:9" ht="15" customHeight="1" x14ac:dyDescent="0.3">
      <c r="A89" s="67">
        <v>3295</v>
      </c>
      <c r="B89" s="72"/>
      <c r="C89" s="24"/>
      <c r="D89" s="23" t="s">
        <v>94</v>
      </c>
      <c r="E89" s="58">
        <v>154</v>
      </c>
      <c r="F89" s="59">
        <v>141</v>
      </c>
      <c r="G89" s="59">
        <v>0</v>
      </c>
      <c r="H89" s="59">
        <v>0</v>
      </c>
      <c r="I89" s="60">
        <v>0</v>
      </c>
    </row>
    <row r="90" spans="1:9" ht="15" customHeight="1" x14ac:dyDescent="0.3">
      <c r="A90" s="67">
        <v>3299</v>
      </c>
      <c r="B90" s="72"/>
      <c r="C90" s="24"/>
      <c r="D90" s="23" t="s">
        <v>49</v>
      </c>
      <c r="E90" s="58">
        <v>2</v>
      </c>
      <c r="F90" s="59">
        <v>2</v>
      </c>
      <c r="G90" s="59">
        <v>0</v>
      </c>
      <c r="H90" s="59">
        <v>0</v>
      </c>
      <c r="I90" s="60">
        <v>0</v>
      </c>
    </row>
    <row r="91" spans="1:9" ht="15" customHeight="1" x14ac:dyDescent="0.3">
      <c r="A91" s="145">
        <v>4</v>
      </c>
      <c r="B91" s="146"/>
      <c r="C91" s="147"/>
      <c r="D91" s="83" t="s">
        <v>53</v>
      </c>
      <c r="E91" s="65">
        <f>SUM(E92)</f>
        <v>19318</v>
      </c>
      <c r="F91" s="66">
        <f>SUM(F92)</f>
        <v>6551</v>
      </c>
      <c r="G91" s="66">
        <f>SUM(G92)</f>
        <v>213990</v>
      </c>
      <c r="H91" s="66">
        <f>SUM(H92)</f>
        <v>89940</v>
      </c>
      <c r="I91" s="84">
        <f>SUM(I92)</f>
        <v>89940</v>
      </c>
    </row>
    <row r="92" spans="1:9" ht="15" customHeight="1" x14ac:dyDescent="0.3">
      <c r="A92" s="136">
        <v>42</v>
      </c>
      <c r="B92" s="137"/>
      <c r="C92" s="138"/>
      <c r="D92" s="24" t="s">
        <v>54</v>
      </c>
      <c r="E92" s="61">
        <f>E93+E96</f>
        <v>19318</v>
      </c>
      <c r="F92" s="62">
        <f>F93+F96</f>
        <v>6551</v>
      </c>
      <c r="G92" s="62">
        <f>G93+G96</f>
        <v>213990</v>
      </c>
      <c r="H92" s="62">
        <f>H93+H96</f>
        <v>89940</v>
      </c>
      <c r="I92" s="76">
        <f>I93+I96</f>
        <v>89940</v>
      </c>
    </row>
    <row r="93" spans="1:9" ht="15" customHeight="1" x14ac:dyDescent="0.3">
      <c r="A93" s="67">
        <v>422</v>
      </c>
      <c r="B93" s="72"/>
      <c r="C93" s="24"/>
      <c r="D93" s="23" t="s">
        <v>55</v>
      </c>
      <c r="E93" s="58">
        <v>8068</v>
      </c>
      <c r="F93" s="59">
        <v>6551</v>
      </c>
      <c r="G93" s="59">
        <v>26550</v>
      </c>
      <c r="H93" s="59">
        <v>0</v>
      </c>
      <c r="I93" s="60">
        <v>0</v>
      </c>
    </row>
    <row r="94" spans="1:9" ht="15" customHeight="1" x14ac:dyDescent="0.3">
      <c r="A94" s="67">
        <v>4221</v>
      </c>
      <c r="B94" s="72"/>
      <c r="C94" s="24"/>
      <c r="D94" s="23" t="s">
        <v>96</v>
      </c>
      <c r="E94" s="58">
        <v>2015</v>
      </c>
      <c r="F94" s="59">
        <v>3000</v>
      </c>
      <c r="G94" s="59">
        <v>3000</v>
      </c>
      <c r="H94" s="59">
        <v>0</v>
      </c>
      <c r="I94" s="60">
        <v>0</v>
      </c>
    </row>
    <row r="95" spans="1:9" ht="15" customHeight="1" x14ac:dyDescent="0.3">
      <c r="A95" s="67">
        <v>4223</v>
      </c>
      <c r="B95" s="72"/>
      <c r="C95" s="24"/>
      <c r="D95" s="23" t="s">
        <v>114</v>
      </c>
      <c r="E95" s="58">
        <v>6052</v>
      </c>
      <c r="F95" s="59">
        <v>3551</v>
      </c>
      <c r="G95" s="59">
        <v>23550</v>
      </c>
      <c r="H95" s="59">
        <v>0</v>
      </c>
      <c r="I95" s="60">
        <v>0</v>
      </c>
    </row>
    <row r="96" spans="1:9" ht="15" customHeight="1" x14ac:dyDescent="0.3">
      <c r="A96" s="67">
        <v>423</v>
      </c>
      <c r="B96" s="72"/>
      <c r="C96" s="24"/>
      <c r="D96" s="23" t="s">
        <v>56</v>
      </c>
      <c r="E96" s="58">
        <v>11250</v>
      </c>
      <c r="F96" s="59">
        <v>0</v>
      </c>
      <c r="G96" s="59">
        <v>187440</v>
      </c>
      <c r="H96" s="59">
        <v>89940</v>
      </c>
      <c r="I96" s="60">
        <v>89940</v>
      </c>
    </row>
    <row r="97" spans="1:9" ht="15" customHeight="1" x14ac:dyDescent="0.3">
      <c r="A97" s="67">
        <v>4231</v>
      </c>
      <c r="B97" s="72"/>
      <c r="C97" s="24"/>
      <c r="D97" s="23" t="s">
        <v>115</v>
      </c>
      <c r="E97" s="58">
        <v>11250</v>
      </c>
      <c r="F97" s="59">
        <v>0</v>
      </c>
      <c r="G97" s="59">
        <v>187440</v>
      </c>
      <c r="H97" s="59">
        <v>89940</v>
      </c>
      <c r="I97" s="60">
        <v>89940</v>
      </c>
    </row>
    <row r="98" spans="1:9" ht="25.8" customHeight="1" x14ac:dyDescent="0.3">
      <c r="A98" s="139" t="s">
        <v>167</v>
      </c>
      <c r="B98" s="140"/>
      <c r="C98" s="141"/>
      <c r="D98" s="70" t="s">
        <v>129</v>
      </c>
      <c r="E98" s="61">
        <f t="shared" ref="E98:I99" si="0">SUM(E99)</f>
        <v>31497</v>
      </c>
      <c r="F98" s="62">
        <f t="shared" si="0"/>
        <v>40000</v>
      </c>
      <c r="G98" s="62">
        <f t="shared" si="0"/>
        <v>40000</v>
      </c>
      <c r="H98" s="62">
        <f t="shared" si="0"/>
        <v>40000</v>
      </c>
      <c r="I98" s="76">
        <f t="shared" si="0"/>
        <v>40000</v>
      </c>
    </row>
    <row r="99" spans="1:9" ht="15" customHeight="1" x14ac:dyDescent="0.3">
      <c r="A99" s="133">
        <v>3</v>
      </c>
      <c r="B99" s="134"/>
      <c r="C99" s="135"/>
      <c r="D99" s="24" t="s">
        <v>6</v>
      </c>
      <c r="E99" s="61">
        <f t="shared" si="0"/>
        <v>31497</v>
      </c>
      <c r="F99" s="62">
        <f t="shared" si="0"/>
        <v>40000</v>
      </c>
      <c r="G99" s="62">
        <f t="shared" si="0"/>
        <v>40000</v>
      </c>
      <c r="H99" s="62">
        <f t="shared" si="0"/>
        <v>40000</v>
      </c>
      <c r="I99" s="76">
        <f t="shared" si="0"/>
        <v>40000</v>
      </c>
    </row>
    <row r="100" spans="1:9" ht="15" customHeight="1" x14ac:dyDescent="0.3">
      <c r="A100" s="136">
        <v>32</v>
      </c>
      <c r="B100" s="137"/>
      <c r="C100" s="138"/>
      <c r="D100" s="24" t="s">
        <v>15</v>
      </c>
      <c r="E100" s="62">
        <f>E101+E104+E109</f>
        <v>31497</v>
      </c>
      <c r="F100" s="62">
        <f>F101+F104+F109</f>
        <v>40000</v>
      </c>
      <c r="G100" s="62">
        <f>G101+G104+G109</f>
        <v>40000</v>
      </c>
      <c r="H100" s="62">
        <f>H101+H104+H109</f>
        <v>40000</v>
      </c>
      <c r="I100" s="62">
        <f>I101+I104+I109</f>
        <v>40000</v>
      </c>
    </row>
    <row r="101" spans="1:9" ht="15" customHeight="1" x14ac:dyDescent="0.3">
      <c r="A101" s="67">
        <v>321</v>
      </c>
      <c r="B101" s="72"/>
      <c r="C101" s="24"/>
      <c r="D101" s="23" t="s">
        <v>46</v>
      </c>
      <c r="E101" s="58">
        <v>7863</v>
      </c>
      <c r="F101" s="59">
        <v>18145</v>
      </c>
      <c r="G101" s="59">
        <v>18145</v>
      </c>
      <c r="H101" s="59">
        <v>22271</v>
      </c>
      <c r="I101" s="60">
        <v>22271</v>
      </c>
    </row>
    <row r="102" spans="1:9" ht="15" customHeight="1" x14ac:dyDescent="0.3">
      <c r="A102" s="67">
        <v>3211</v>
      </c>
      <c r="B102" s="72"/>
      <c r="C102" s="24"/>
      <c r="D102" s="23" t="s">
        <v>76</v>
      </c>
      <c r="E102" s="58">
        <v>1063</v>
      </c>
      <c r="F102" s="59">
        <v>1114</v>
      </c>
      <c r="G102" s="59">
        <v>1114</v>
      </c>
      <c r="H102" s="59">
        <v>4114</v>
      </c>
      <c r="I102" s="60">
        <v>4114</v>
      </c>
    </row>
    <row r="103" spans="1:9" ht="15" customHeight="1" x14ac:dyDescent="0.3">
      <c r="A103" s="67">
        <v>3212</v>
      </c>
      <c r="B103" s="72"/>
      <c r="C103" s="24"/>
      <c r="D103" s="23" t="s">
        <v>116</v>
      </c>
      <c r="E103" s="58">
        <v>6799</v>
      </c>
      <c r="F103" s="59">
        <v>17031</v>
      </c>
      <c r="G103" s="59">
        <v>17031</v>
      </c>
      <c r="H103" s="59">
        <v>18157</v>
      </c>
      <c r="I103" s="60">
        <v>18157</v>
      </c>
    </row>
    <row r="104" spans="1:9" ht="15" customHeight="1" x14ac:dyDescent="0.3">
      <c r="A104" s="67">
        <v>322</v>
      </c>
      <c r="B104" s="72"/>
      <c r="C104" s="24"/>
      <c r="D104" s="23" t="s">
        <v>47</v>
      </c>
      <c r="E104" s="58">
        <v>23026</v>
      </c>
      <c r="F104" s="59">
        <v>21015</v>
      </c>
      <c r="G104" s="59">
        <v>21015</v>
      </c>
      <c r="H104" s="59">
        <v>17429</v>
      </c>
      <c r="I104" s="60">
        <v>17429</v>
      </c>
    </row>
    <row r="105" spans="1:9" ht="15" customHeight="1" x14ac:dyDescent="0.3">
      <c r="A105" s="67">
        <v>3223</v>
      </c>
      <c r="B105" s="72"/>
      <c r="C105" s="24"/>
      <c r="D105" s="23" t="s">
        <v>79</v>
      </c>
      <c r="E105" s="58">
        <v>4389</v>
      </c>
      <c r="F105" s="59">
        <v>6509</v>
      </c>
      <c r="G105" s="59">
        <v>6509</v>
      </c>
      <c r="H105" s="59">
        <v>8664</v>
      </c>
      <c r="I105" s="60">
        <v>8664</v>
      </c>
    </row>
    <row r="106" spans="1:9" ht="15" customHeight="1" x14ac:dyDescent="0.3">
      <c r="A106" s="67">
        <v>3224</v>
      </c>
      <c r="B106" s="72"/>
      <c r="C106" s="24"/>
      <c r="D106" s="23" t="s">
        <v>117</v>
      </c>
      <c r="E106" s="58">
        <v>7676</v>
      </c>
      <c r="F106" s="59">
        <v>10136</v>
      </c>
      <c r="G106" s="59">
        <v>10136</v>
      </c>
      <c r="H106" s="59">
        <v>5765</v>
      </c>
      <c r="I106" s="60">
        <v>5765</v>
      </c>
    </row>
    <row r="107" spans="1:9" ht="15" customHeight="1" x14ac:dyDescent="0.3">
      <c r="A107" s="67">
        <v>3225</v>
      </c>
      <c r="B107" s="72"/>
      <c r="C107" s="24"/>
      <c r="D107" s="23" t="s">
        <v>81</v>
      </c>
      <c r="E107" s="58">
        <v>6072</v>
      </c>
      <c r="F107" s="59">
        <v>4370</v>
      </c>
      <c r="G107" s="59">
        <v>4370</v>
      </c>
      <c r="H107" s="59">
        <v>3000</v>
      </c>
      <c r="I107" s="60">
        <v>3000</v>
      </c>
    </row>
    <row r="108" spans="1:9" ht="15" customHeight="1" x14ac:dyDescent="0.3">
      <c r="A108" s="67">
        <v>3227</v>
      </c>
      <c r="B108" s="72"/>
      <c r="C108" s="24"/>
      <c r="D108" s="23" t="s">
        <v>105</v>
      </c>
      <c r="E108" s="58">
        <v>4889</v>
      </c>
      <c r="F108" s="59">
        <v>0</v>
      </c>
      <c r="G108" s="59">
        <v>0</v>
      </c>
      <c r="H108" s="59">
        <v>0</v>
      </c>
      <c r="I108" s="60">
        <v>0</v>
      </c>
    </row>
    <row r="109" spans="1:9" ht="15" customHeight="1" x14ac:dyDescent="0.3">
      <c r="A109" s="67">
        <v>323</v>
      </c>
      <c r="B109" s="72"/>
      <c r="C109" s="24"/>
      <c r="D109" s="23" t="s">
        <v>48</v>
      </c>
      <c r="E109" s="58">
        <v>608</v>
      </c>
      <c r="F109" s="59">
        <v>840</v>
      </c>
      <c r="G109" s="59">
        <v>840</v>
      </c>
      <c r="H109" s="59">
        <v>300</v>
      </c>
      <c r="I109" s="60">
        <v>300</v>
      </c>
    </row>
    <row r="110" spans="1:9" ht="15" customHeight="1" x14ac:dyDescent="0.3">
      <c r="A110" s="67">
        <v>3231</v>
      </c>
      <c r="B110" s="72"/>
      <c r="C110" s="24"/>
      <c r="D110" s="23" t="s">
        <v>106</v>
      </c>
      <c r="E110" s="58">
        <v>608</v>
      </c>
      <c r="F110" s="59">
        <v>368</v>
      </c>
      <c r="G110" s="59">
        <v>368</v>
      </c>
      <c r="H110" s="59">
        <v>300</v>
      </c>
      <c r="I110" s="60">
        <v>300</v>
      </c>
    </row>
    <row r="111" spans="1:9" ht="15" customHeight="1" x14ac:dyDescent="0.3">
      <c r="A111" s="67">
        <v>3236</v>
      </c>
      <c r="B111" s="72"/>
      <c r="C111" s="24"/>
      <c r="D111" s="23" t="s">
        <v>88</v>
      </c>
      <c r="E111" s="58">
        <v>0</v>
      </c>
      <c r="F111" s="59">
        <v>472</v>
      </c>
      <c r="G111" s="59">
        <v>472</v>
      </c>
      <c r="H111" s="59">
        <v>0</v>
      </c>
      <c r="I111" s="60">
        <v>0</v>
      </c>
    </row>
    <row r="112" spans="1:9" ht="26.4" customHeight="1" x14ac:dyDescent="0.3">
      <c r="A112" s="139" t="s">
        <v>160</v>
      </c>
      <c r="B112" s="140"/>
      <c r="C112" s="141"/>
      <c r="D112" s="70" t="s">
        <v>130</v>
      </c>
      <c r="E112" s="61">
        <f t="shared" ref="E112:I113" si="1">SUM(E113)</f>
        <v>2339</v>
      </c>
      <c r="F112" s="62">
        <f t="shared" si="1"/>
        <v>0</v>
      </c>
      <c r="G112" s="62">
        <f t="shared" si="1"/>
        <v>0</v>
      </c>
      <c r="H112" s="62">
        <f t="shared" si="1"/>
        <v>0</v>
      </c>
      <c r="I112" s="76">
        <f t="shared" si="1"/>
        <v>0</v>
      </c>
    </row>
    <row r="113" spans="1:9" ht="15" customHeight="1" x14ac:dyDescent="0.3">
      <c r="A113" s="133">
        <v>3</v>
      </c>
      <c r="B113" s="134"/>
      <c r="C113" s="135"/>
      <c r="D113" s="24" t="s">
        <v>6</v>
      </c>
      <c r="E113" s="61">
        <f t="shared" si="1"/>
        <v>2339</v>
      </c>
      <c r="F113" s="62">
        <f t="shared" si="1"/>
        <v>0</v>
      </c>
      <c r="G113" s="62">
        <f t="shared" si="1"/>
        <v>0</v>
      </c>
      <c r="H113" s="62">
        <f t="shared" si="1"/>
        <v>0</v>
      </c>
      <c r="I113" s="76">
        <f t="shared" si="1"/>
        <v>0</v>
      </c>
    </row>
    <row r="114" spans="1:9" ht="15" customHeight="1" x14ac:dyDescent="0.3">
      <c r="A114" s="136">
        <v>32</v>
      </c>
      <c r="B114" s="137"/>
      <c r="C114" s="138"/>
      <c r="D114" s="24" t="s">
        <v>15</v>
      </c>
      <c r="E114" s="58">
        <v>2339</v>
      </c>
      <c r="F114" s="59">
        <v>0</v>
      </c>
      <c r="G114" s="59">
        <v>0</v>
      </c>
      <c r="H114" s="59">
        <v>0</v>
      </c>
      <c r="I114" s="60">
        <v>0</v>
      </c>
    </row>
    <row r="115" spans="1:9" ht="15" customHeight="1" x14ac:dyDescent="0.3">
      <c r="A115" s="67">
        <v>322</v>
      </c>
      <c r="B115" s="72"/>
      <c r="C115" s="24"/>
      <c r="D115" s="23" t="s">
        <v>47</v>
      </c>
      <c r="E115" s="58">
        <v>2339</v>
      </c>
      <c r="F115" s="59">
        <v>0</v>
      </c>
      <c r="G115" s="59">
        <v>0</v>
      </c>
      <c r="H115" s="59">
        <v>0</v>
      </c>
      <c r="I115" s="60">
        <v>0</v>
      </c>
    </row>
    <row r="116" spans="1:9" ht="15" customHeight="1" x14ac:dyDescent="0.3">
      <c r="A116" s="67">
        <v>3221</v>
      </c>
      <c r="B116" s="72"/>
      <c r="C116" s="24"/>
      <c r="D116" s="23" t="s">
        <v>103</v>
      </c>
      <c r="E116" s="58">
        <v>2339</v>
      </c>
      <c r="F116" s="59">
        <v>0</v>
      </c>
      <c r="G116" s="59">
        <v>0</v>
      </c>
      <c r="H116" s="59">
        <v>0</v>
      </c>
      <c r="I116" s="60">
        <v>0</v>
      </c>
    </row>
    <row r="117" spans="1:9" ht="25.2" customHeight="1" x14ac:dyDescent="0.3">
      <c r="A117" s="139" t="s">
        <v>161</v>
      </c>
      <c r="B117" s="140"/>
      <c r="C117" s="141"/>
      <c r="D117" s="70" t="s">
        <v>58</v>
      </c>
      <c r="E117" s="61">
        <f>SUM(E118)</f>
        <v>29370</v>
      </c>
      <c r="F117" s="62">
        <f>SUM(F118)</f>
        <v>105707</v>
      </c>
      <c r="G117" s="62">
        <f>SUM(G118)</f>
        <v>68633</v>
      </c>
      <c r="H117" s="62">
        <f>SUM(H118)</f>
        <v>0</v>
      </c>
      <c r="I117" s="76">
        <f>SUM(I118)</f>
        <v>0</v>
      </c>
    </row>
    <row r="118" spans="1:9" ht="15" customHeight="1" x14ac:dyDescent="0.3">
      <c r="A118" s="133">
        <v>3</v>
      </c>
      <c r="B118" s="134"/>
      <c r="C118" s="135"/>
      <c r="D118" s="24" t="s">
        <v>6</v>
      </c>
      <c r="E118" s="61">
        <f>E119+E124+E130</f>
        <v>29370</v>
      </c>
      <c r="F118" s="61">
        <f>F119+F124+F130</f>
        <v>105707</v>
      </c>
      <c r="G118" s="61">
        <f>G119+G124+G130</f>
        <v>68633</v>
      </c>
      <c r="H118" s="61">
        <f>H119+H124+H130</f>
        <v>0</v>
      </c>
      <c r="I118" s="61">
        <f>I119+I124+I130</f>
        <v>0</v>
      </c>
    </row>
    <row r="119" spans="1:9" ht="15" customHeight="1" x14ac:dyDescent="0.3">
      <c r="A119" s="136">
        <v>31</v>
      </c>
      <c r="B119" s="137"/>
      <c r="C119" s="138"/>
      <c r="D119" s="24" t="s">
        <v>7</v>
      </c>
      <c r="E119" s="61">
        <f>E120+E122</f>
        <v>28657</v>
      </c>
      <c r="F119" s="61">
        <f>F120+F122</f>
        <v>85078</v>
      </c>
      <c r="G119" s="61">
        <f>G120+G122</f>
        <v>47976</v>
      </c>
      <c r="H119" s="61">
        <f>H120+H122</f>
        <v>0</v>
      </c>
      <c r="I119" s="61">
        <f>I120+I122</f>
        <v>0</v>
      </c>
    </row>
    <row r="120" spans="1:9" ht="15" customHeight="1" x14ac:dyDescent="0.3">
      <c r="A120" s="67">
        <v>311</v>
      </c>
      <c r="B120" s="72"/>
      <c r="C120" s="24"/>
      <c r="D120" s="23" t="s">
        <v>43</v>
      </c>
      <c r="E120" s="58">
        <v>28657</v>
      </c>
      <c r="F120" s="59">
        <v>67977</v>
      </c>
      <c r="G120" s="59">
        <v>47976</v>
      </c>
      <c r="H120" s="59">
        <v>0</v>
      </c>
      <c r="I120" s="60">
        <v>0</v>
      </c>
    </row>
    <row r="121" spans="1:9" ht="15" customHeight="1" x14ac:dyDescent="0.3">
      <c r="A121" s="67">
        <v>3111</v>
      </c>
      <c r="B121" s="72"/>
      <c r="C121" s="24"/>
      <c r="D121" s="23" t="s">
        <v>99</v>
      </c>
      <c r="E121" s="58">
        <v>28657</v>
      </c>
      <c r="F121" s="59">
        <v>6797</v>
      </c>
      <c r="G121" s="59">
        <v>47976</v>
      </c>
      <c r="H121" s="59">
        <v>0</v>
      </c>
      <c r="I121" s="60">
        <v>0</v>
      </c>
    </row>
    <row r="122" spans="1:9" ht="15" customHeight="1" x14ac:dyDescent="0.3">
      <c r="A122" s="67">
        <v>312</v>
      </c>
      <c r="B122" s="72"/>
      <c r="C122" s="24"/>
      <c r="D122" s="23" t="s">
        <v>44</v>
      </c>
      <c r="E122" s="58">
        <v>0</v>
      </c>
      <c r="F122" s="59">
        <v>17101</v>
      </c>
      <c r="G122" s="59">
        <v>0</v>
      </c>
      <c r="H122" s="59">
        <v>0</v>
      </c>
      <c r="I122" s="60">
        <v>0</v>
      </c>
    </row>
    <row r="123" spans="1:9" ht="15" customHeight="1" x14ac:dyDescent="0.3">
      <c r="A123" s="67">
        <v>3121</v>
      </c>
      <c r="B123" s="72"/>
      <c r="C123" s="24"/>
      <c r="D123" s="23" t="s">
        <v>44</v>
      </c>
      <c r="E123" s="58">
        <v>0</v>
      </c>
      <c r="F123" s="59">
        <v>17101</v>
      </c>
      <c r="G123" s="59">
        <v>0</v>
      </c>
      <c r="H123" s="59">
        <v>0</v>
      </c>
      <c r="I123" s="60">
        <v>0</v>
      </c>
    </row>
    <row r="124" spans="1:9" ht="15" customHeight="1" x14ac:dyDescent="0.3">
      <c r="A124" s="136">
        <v>32</v>
      </c>
      <c r="B124" s="137"/>
      <c r="C124" s="138"/>
      <c r="D124" s="24" t="s">
        <v>15</v>
      </c>
      <c r="E124" s="61">
        <f>E125+E127</f>
        <v>342</v>
      </c>
      <c r="F124" s="61">
        <f>F125+F127</f>
        <v>20629</v>
      </c>
      <c r="G124" s="61">
        <f>G125+G127</f>
        <v>20657</v>
      </c>
      <c r="H124" s="61">
        <f>H125+H127</f>
        <v>0</v>
      </c>
      <c r="I124" s="61">
        <f>I125+I127</f>
        <v>0</v>
      </c>
    </row>
    <row r="125" spans="1:9" ht="15" customHeight="1" x14ac:dyDescent="0.3">
      <c r="A125" s="67">
        <v>322</v>
      </c>
      <c r="B125" s="68"/>
      <c r="C125" s="69"/>
      <c r="D125" s="23" t="s">
        <v>61</v>
      </c>
      <c r="E125" s="58">
        <v>0</v>
      </c>
      <c r="F125" s="58">
        <v>6000</v>
      </c>
      <c r="G125" s="58">
        <v>6000</v>
      </c>
      <c r="H125" s="58">
        <v>0</v>
      </c>
      <c r="I125" s="58">
        <v>0</v>
      </c>
    </row>
    <row r="126" spans="1:9" ht="15" customHeight="1" x14ac:dyDescent="0.3">
      <c r="A126" s="67">
        <v>3223</v>
      </c>
      <c r="B126" s="68"/>
      <c r="C126" s="69"/>
      <c r="D126" s="23" t="s">
        <v>79</v>
      </c>
      <c r="E126" s="58">
        <v>0</v>
      </c>
      <c r="F126" s="58">
        <v>6000</v>
      </c>
      <c r="G126" s="58">
        <v>6000</v>
      </c>
      <c r="H126" s="58">
        <v>0</v>
      </c>
      <c r="I126" s="58">
        <v>0</v>
      </c>
    </row>
    <row r="127" spans="1:9" ht="15" customHeight="1" x14ac:dyDescent="0.3">
      <c r="A127" s="67">
        <v>323</v>
      </c>
      <c r="B127" s="72"/>
      <c r="C127" s="24"/>
      <c r="D127" s="23" t="s">
        <v>48</v>
      </c>
      <c r="E127" s="58">
        <v>342</v>
      </c>
      <c r="F127" s="59">
        <v>14629</v>
      </c>
      <c r="G127" s="59">
        <v>14657</v>
      </c>
      <c r="H127" s="59">
        <v>0</v>
      </c>
      <c r="I127" s="60">
        <v>0</v>
      </c>
    </row>
    <row r="128" spans="1:9" ht="15" customHeight="1" x14ac:dyDescent="0.3">
      <c r="A128" s="67">
        <v>3232</v>
      </c>
      <c r="B128" s="72"/>
      <c r="C128" s="24"/>
      <c r="D128" s="23" t="s">
        <v>111</v>
      </c>
      <c r="E128" s="58">
        <v>129</v>
      </c>
      <c r="F128" s="59">
        <v>14457</v>
      </c>
      <c r="G128" s="59">
        <v>14457</v>
      </c>
      <c r="H128" s="59">
        <v>0</v>
      </c>
      <c r="I128" s="60">
        <v>0</v>
      </c>
    </row>
    <row r="129" spans="1:9" ht="15" customHeight="1" x14ac:dyDescent="0.3">
      <c r="A129" s="67">
        <v>3236</v>
      </c>
      <c r="B129" s="72"/>
      <c r="C129" s="24"/>
      <c r="D129" s="23" t="s">
        <v>88</v>
      </c>
      <c r="E129" s="58">
        <v>213</v>
      </c>
      <c r="F129" s="59">
        <v>172</v>
      </c>
      <c r="G129" s="59">
        <v>200</v>
      </c>
      <c r="H129" s="59">
        <v>0</v>
      </c>
      <c r="I129" s="60">
        <v>0</v>
      </c>
    </row>
    <row r="130" spans="1:9" ht="15" customHeight="1" x14ac:dyDescent="0.3">
      <c r="A130" s="73">
        <v>34</v>
      </c>
      <c r="B130" s="72"/>
      <c r="C130" s="24"/>
      <c r="D130" s="24" t="s">
        <v>41</v>
      </c>
      <c r="E130" s="61">
        <v>371</v>
      </c>
      <c r="F130" s="62">
        <v>0</v>
      </c>
      <c r="G130" s="62">
        <v>0</v>
      </c>
      <c r="H130" s="62">
        <v>0</v>
      </c>
      <c r="I130" s="76">
        <v>0</v>
      </c>
    </row>
    <row r="131" spans="1:9" ht="15" customHeight="1" x14ac:dyDescent="0.3">
      <c r="A131" s="67">
        <v>343</v>
      </c>
      <c r="B131" s="72"/>
      <c r="C131" s="24"/>
      <c r="D131" s="23" t="s">
        <v>50</v>
      </c>
      <c r="E131" s="58">
        <v>371</v>
      </c>
      <c r="F131" s="59">
        <v>0</v>
      </c>
      <c r="G131" s="59">
        <v>0</v>
      </c>
      <c r="H131" s="59">
        <v>0</v>
      </c>
      <c r="I131" s="60">
        <v>0</v>
      </c>
    </row>
    <row r="132" spans="1:9" ht="15" customHeight="1" x14ac:dyDescent="0.3">
      <c r="A132" s="67">
        <v>3431</v>
      </c>
      <c r="B132" s="72"/>
      <c r="C132" s="24"/>
      <c r="D132" s="23" t="s">
        <v>109</v>
      </c>
      <c r="E132" s="58">
        <v>371</v>
      </c>
      <c r="F132" s="59">
        <v>0</v>
      </c>
      <c r="G132" s="59">
        <v>0</v>
      </c>
      <c r="H132" s="59">
        <v>0</v>
      </c>
      <c r="I132" s="60">
        <v>0</v>
      </c>
    </row>
    <row r="133" spans="1:9" ht="15" customHeight="1" x14ac:dyDescent="0.3">
      <c r="A133" s="71"/>
      <c r="B133" s="72"/>
      <c r="C133" s="24"/>
      <c r="D133" s="24"/>
      <c r="E133" s="58"/>
      <c r="F133" s="59"/>
      <c r="G133" s="59"/>
      <c r="H133" s="59"/>
      <c r="I133" s="60"/>
    </row>
  </sheetData>
  <mergeCells count="38">
    <mergeCell ref="A74:C74"/>
    <mergeCell ref="A91:C91"/>
    <mergeCell ref="A92:C92"/>
    <mergeCell ref="A1:I1"/>
    <mergeCell ref="A3:I3"/>
    <mergeCell ref="A5:C5"/>
    <mergeCell ref="A11:C11"/>
    <mergeCell ref="A20:C20"/>
    <mergeCell ref="A9:C9"/>
    <mergeCell ref="A12:C12"/>
    <mergeCell ref="A13:C13"/>
    <mergeCell ref="A14:C14"/>
    <mergeCell ref="A15:C15"/>
    <mergeCell ref="A17:C17"/>
    <mergeCell ref="A18:C18"/>
    <mergeCell ref="A19:C19"/>
    <mergeCell ref="A98:C98"/>
    <mergeCell ref="A99:C99"/>
    <mergeCell ref="A100:C100"/>
    <mergeCell ref="A112:C112"/>
    <mergeCell ref="A8:C8"/>
    <mergeCell ref="A10:C10"/>
    <mergeCell ref="A29:C29"/>
    <mergeCell ref="A21:C21"/>
    <mergeCell ref="A53:C53"/>
    <mergeCell ref="A54:C54"/>
    <mergeCell ref="A55:C55"/>
    <mergeCell ref="A56:C56"/>
    <mergeCell ref="A61:C61"/>
    <mergeCell ref="A64:C64"/>
    <mergeCell ref="A65:C65"/>
    <mergeCell ref="A66:C66"/>
    <mergeCell ref="A118:C118"/>
    <mergeCell ref="A119:C119"/>
    <mergeCell ref="A124:C124"/>
    <mergeCell ref="A113:C113"/>
    <mergeCell ref="A114:C114"/>
    <mergeCell ref="A117:C117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B894-3323-4424-8162-B34C66CB33F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Račun financiranja</vt:lpstr>
      <vt:lpstr>Posebni dio</vt:lpstr>
      <vt:lpstr>List2</vt:lpstr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JVP Krapina</cp:lastModifiedBy>
  <cp:lastPrinted>2024-11-07T07:30:13Z</cp:lastPrinted>
  <dcterms:created xsi:type="dcterms:W3CDTF">2022-08-12T12:51:27Z</dcterms:created>
  <dcterms:modified xsi:type="dcterms:W3CDTF">2025-03-21T11:27:51Z</dcterms:modified>
</cp:coreProperties>
</file>